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rio.oliveira\Documents\"/>
    </mc:Choice>
  </mc:AlternateContent>
  <xr:revisionPtr revIDLastSave="0" documentId="13_ncr:1_{0FC220E3-EC89-4984-9B83-0F560488CDE9}" xr6:coauthVersionLast="45" xr6:coauthVersionMax="45" xr10:uidLastSave="{00000000-0000-0000-0000-000000000000}"/>
  <bookViews>
    <workbookView xWindow="-120" yWindow="-120" windowWidth="24240" windowHeight="13140" xr2:uid="{970C39D3-AB5F-4E65-B1F8-456EAA807870}"/>
  </bookViews>
  <sheets>
    <sheet name="Re-estimativa 2019" sheetId="1" r:id="rId1"/>
  </sheets>
  <externalReferences>
    <externalReference r:id="rId2"/>
  </externalReferences>
  <definedNames>
    <definedName name="_xlnm.Print_Area" localSheetId="0">'Re-estimativa 2019'!$A$35:$L$67</definedName>
    <definedName name="emenda">#REF!</definedName>
    <definedName name="HTML_CodePage" hidden="1">1252</definedName>
    <definedName name="HTML_Control" hidden="1">{"'PREVISAO TRIMESTRAL INTERNET'!$B$19:$H$60"}</definedName>
    <definedName name="HTML_Description" hidden="1">""</definedName>
    <definedName name="HTML_Email" hidden="1">""</definedName>
    <definedName name="HTML_Header" hidden="1">"DIVULGA PREV FUNDEF"</definedName>
    <definedName name="HTML_LastUpdate" hidden="1">"07/04/03"</definedName>
    <definedName name="HTML_LineAfter" hidden="1">FALSE</definedName>
    <definedName name="HTML_LineBefore" hidden="1">FALSE</definedName>
    <definedName name="HTML_Name" hidden="1">"paulohf"</definedName>
    <definedName name="HTML_OBDlg2" hidden="1">TRUE</definedName>
    <definedName name="HTML_OBDlg3" hidden="1">FALSE</definedName>
    <definedName name="HTML_OBDlg4" hidden="1">TRUE</definedName>
    <definedName name="HTML_OS" hidden="1">0</definedName>
    <definedName name="HTML_PathFile" hidden="1">"L:\COFIN\INTERNET\Transferencias_para_Estados_e_Municipios\Transferencias_Constitucionais\Previsao\Previsao_para_o_Trimestre\tabto.htm"</definedName>
    <definedName name="HTML_PathTemplate" hidden="1">"file:///c:/internet/TRANSFC/PREVISAO/prevalor/prevce.htm"</definedName>
    <definedName name="HTML_Title" hidden="1">"Previsao dos Fundos"</definedName>
    <definedName name="INDICES2006" hidden="1">{"'PREVISAO TRIMESTRAL INTERNET'!$B$19:$H$60"}</definedName>
    <definedName name="Previsao_dos_Fundos_PREVISFUNDO_Listar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8" i="1" l="1"/>
  <c r="J64" i="1"/>
  <c r="F64" i="1"/>
  <c r="B64" i="1"/>
  <c r="E63" i="1"/>
  <c r="H62" i="1"/>
  <c r="C61" i="1"/>
  <c r="F60" i="1"/>
  <c r="I59" i="1"/>
  <c r="D58" i="1"/>
  <c r="J56" i="1"/>
  <c r="B56" i="1"/>
  <c r="H54" i="1"/>
  <c r="K54" i="1" s="1"/>
  <c r="C53" i="1"/>
  <c r="I51" i="1"/>
  <c r="D50" i="1"/>
  <c r="J48" i="1"/>
  <c r="E47" i="1"/>
  <c r="F44" i="1"/>
  <c r="B40" i="1"/>
  <c r="H38" i="1"/>
  <c r="I64" i="1"/>
  <c r="H64" i="1"/>
  <c r="E64" i="1"/>
  <c r="D64" i="1"/>
  <c r="C64" i="1"/>
  <c r="J63" i="1"/>
  <c r="I63" i="1"/>
  <c r="H63" i="1"/>
  <c r="F63" i="1"/>
  <c r="D63" i="1"/>
  <c r="C63" i="1"/>
  <c r="B63" i="1"/>
  <c r="K28" i="1"/>
  <c r="J62" i="1"/>
  <c r="I62" i="1"/>
  <c r="F62" i="1"/>
  <c r="E62" i="1"/>
  <c r="D62" i="1"/>
  <c r="C62" i="1"/>
  <c r="B62" i="1"/>
  <c r="J61" i="1"/>
  <c r="K61" i="1" s="1"/>
  <c r="I61" i="1"/>
  <c r="H61" i="1"/>
  <c r="F61" i="1"/>
  <c r="E61" i="1"/>
  <c r="D61" i="1"/>
  <c r="B61" i="1"/>
  <c r="G61" i="1" s="1"/>
  <c r="L61" i="1" s="1"/>
  <c r="J60" i="1"/>
  <c r="I60" i="1"/>
  <c r="H60" i="1"/>
  <c r="E60" i="1"/>
  <c r="D60" i="1"/>
  <c r="C60" i="1"/>
  <c r="B60" i="1"/>
  <c r="G60" i="1" s="1"/>
  <c r="J59" i="1"/>
  <c r="H59" i="1"/>
  <c r="K59" i="1" s="1"/>
  <c r="F59" i="1"/>
  <c r="E59" i="1"/>
  <c r="D59" i="1"/>
  <c r="C59" i="1"/>
  <c r="B59" i="1"/>
  <c r="K24" i="1"/>
  <c r="J58" i="1"/>
  <c r="I58" i="1"/>
  <c r="H58" i="1"/>
  <c r="K58" i="1" s="1"/>
  <c r="F58" i="1"/>
  <c r="E58" i="1"/>
  <c r="C58" i="1"/>
  <c r="B58" i="1"/>
  <c r="J57" i="1"/>
  <c r="I57" i="1"/>
  <c r="H57" i="1"/>
  <c r="K57" i="1" s="1"/>
  <c r="F57" i="1"/>
  <c r="E57" i="1"/>
  <c r="D57" i="1"/>
  <c r="C57" i="1"/>
  <c r="B57" i="1"/>
  <c r="I56" i="1"/>
  <c r="H56" i="1"/>
  <c r="F56" i="1"/>
  <c r="E56" i="1"/>
  <c r="D56" i="1"/>
  <c r="C56" i="1"/>
  <c r="J55" i="1"/>
  <c r="I55" i="1"/>
  <c r="H55" i="1"/>
  <c r="F55" i="1"/>
  <c r="E55" i="1"/>
  <c r="D55" i="1"/>
  <c r="C55" i="1"/>
  <c r="B55" i="1"/>
  <c r="K20" i="1"/>
  <c r="J54" i="1"/>
  <c r="I54" i="1"/>
  <c r="F54" i="1"/>
  <c r="E54" i="1"/>
  <c r="D54" i="1"/>
  <c r="C54" i="1"/>
  <c r="B54" i="1"/>
  <c r="J53" i="1"/>
  <c r="I53" i="1"/>
  <c r="H53" i="1"/>
  <c r="K53" i="1" s="1"/>
  <c r="F53" i="1"/>
  <c r="E53" i="1"/>
  <c r="D53" i="1"/>
  <c r="B53" i="1"/>
  <c r="G53" i="1" s="1"/>
  <c r="J52" i="1"/>
  <c r="I52" i="1"/>
  <c r="H52" i="1"/>
  <c r="F52" i="1"/>
  <c r="E52" i="1"/>
  <c r="D52" i="1"/>
  <c r="C52" i="1"/>
  <c r="B52" i="1"/>
  <c r="G52" i="1" s="1"/>
  <c r="J51" i="1"/>
  <c r="H51" i="1"/>
  <c r="K51" i="1" s="1"/>
  <c r="F51" i="1"/>
  <c r="E51" i="1"/>
  <c r="D51" i="1"/>
  <c r="C51" i="1"/>
  <c r="B51" i="1"/>
  <c r="K16" i="1"/>
  <c r="J50" i="1"/>
  <c r="I50" i="1"/>
  <c r="H50" i="1"/>
  <c r="K50" i="1" s="1"/>
  <c r="F50" i="1"/>
  <c r="E50" i="1"/>
  <c r="C50" i="1"/>
  <c r="B50" i="1"/>
  <c r="J49" i="1"/>
  <c r="I49" i="1"/>
  <c r="H49" i="1"/>
  <c r="K49" i="1" s="1"/>
  <c r="F49" i="1"/>
  <c r="E49" i="1"/>
  <c r="D49" i="1"/>
  <c r="C49" i="1"/>
  <c r="B49" i="1"/>
  <c r="G49" i="1" s="1"/>
  <c r="L49" i="1" s="1"/>
  <c r="I48" i="1"/>
  <c r="H48" i="1"/>
  <c r="F48" i="1"/>
  <c r="E48" i="1"/>
  <c r="D48" i="1"/>
  <c r="C48" i="1"/>
  <c r="B48" i="1"/>
  <c r="G48" i="1" s="1"/>
  <c r="J47" i="1"/>
  <c r="I47" i="1"/>
  <c r="H47" i="1"/>
  <c r="F47" i="1"/>
  <c r="D47" i="1"/>
  <c r="C47" i="1"/>
  <c r="B47" i="1"/>
  <c r="K12" i="1"/>
  <c r="J46" i="1"/>
  <c r="I46" i="1"/>
  <c r="H46" i="1"/>
  <c r="K46" i="1" s="1"/>
  <c r="F46" i="1"/>
  <c r="E46" i="1"/>
  <c r="D46" i="1"/>
  <c r="C46" i="1"/>
  <c r="B46" i="1"/>
  <c r="J45" i="1"/>
  <c r="K45" i="1" s="1"/>
  <c r="I45" i="1"/>
  <c r="H45" i="1"/>
  <c r="F45" i="1"/>
  <c r="E45" i="1"/>
  <c r="D45" i="1"/>
  <c r="C45" i="1"/>
  <c r="B45" i="1"/>
  <c r="G45" i="1" s="1"/>
  <c r="L45" i="1" s="1"/>
  <c r="J44" i="1"/>
  <c r="I44" i="1"/>
  <c r="H44" i="1"/>
  <c r="E44" i="1"/>
  <c r="D44" i="1"/>
  <c r="C44" i="1"/>
  <c r="B44" i="1"/>
  <c r="G44" i="1" s="1"/>
  <c r="J43" i="1"/>
  <c r="I43" i="1"/>
  <c r="H43" i="1"/>
  <c r="F43" i="1"/>
  <c r="E43" i="1"/>
  <c r="D43" i="1"/>
  <c r="C43" i="1"/>
  <c r="B43" i="1"/>
  <c r="K8" i="1"/>
  <c r="J42" i="1"/>
  <c r="I42" i="1"/>
  <c r="H42" i="1"/>
  <c r="K42" i="1" s="1"/>
  <c r="F42" i="1"/>
  <c r="E42" i="1"/>
  <c r="D42" i="1"/>
  <c r="C42" i="1"/>
  <c r="B42" i="1"/>
  <c r="J41" i="1"/>
  <c r="I41" i="1"/>
  <c r="H41" i="1"/>
  <c r="K41" i="1" s="1"/>
  <c r="F41" i="1"/>
  <c r="E41" i="1"/>
  <c r="D41" i="1"/>
  <c r="C41" i="1"/>
  <c r="B41" i="1"/>
  <c r="J40" i="1"/>
  <c r="I40" i="1"/>
  <c r="H40" i="1"/>
  <c r="F40" i="1"/>
  <c r="E40" i="1"/>
  <c r="D40" i="1"/>
  <c r="C40" i="1"/>
  <c r="J39" i="1"/>
  <c r="I39" i="1"/>
  <c r="H39" i="1"/>
  <c r="F39" i="1"/>
  <c r="E39" i="1"/>
  <c r="D39" i="1"/>
  <c r="C39" i="1"/>
  <c r="B39" i="1"/>
  <c r="K4" i="1"/>
  <c r="J38" i="1"/>
  <c r="F38" i="1"/>
  <c r="L53" i="1" l="1"/>
  <c r="G41" i="1"/>
  <c r="L41" i="1" s="1"/>
  <c r="G57" i="1"/>
  <c r="L57" i="1" s="1"/>
  <c r="C38" i="1"/>
  <c r="C65" i="1" s="1"/>
  <c r="C31" i="1"/>
  <c r="G8" i="1"/>
  <c r="L8" i="1" s="1"/>
  <c r="G12" i="1"/>
  <c r="L12" i="1" s="1"/>
  <c r="G16" i="1"/>
  <c r="L16" i="1" s="1"/>
  <c r="G20" i="1"/>
  <c r="L20" i="1" s="1"/>
  <c r="G28" i="1"/>
  <c r="L28" i="1" s="1"/>
  <c r="K63" i="1"/>
  <c r="H65" i="1"/>
  <c r="G40" i="1"/>
  <c r="G56" i="1"/>
  <c r="D31" i="1"/>
  <c r="H31" i="1"/>
  <c r="G7" i="1"/>
  <c r="K7" i="1"/>
  <c r="G11" i="1"/>
  <c r="K11" i="1"/>
  <c r="G15" i="1"/>
  <c r="K15" i="1"/>
  <c r="G19" i="1"/>
  <c r="K19" i="1"/>
  <c r="G23" i="1"/>
  <c r="K23" i="1"/>
  <c r="G27" i="1"/>
  <c r="K27" i="1"/>
  <c r="G30" i="1"/>
  <c r="B31" i="1"/>
  <c r="G4" i="1"/>
  <c r="K39" i="1"/>
  <c r="K43" i="1"/>
  <c r="K47" i="1"/>
  <c r="K55" i="1"/>
  <c r="G39" i="1"/>
  <c r="L39" i="1" s="1"/>
  <c r="K6" i="1"/>
  <c r="G10" i="1"/>
  <c r="L10" i="1" s="1"/>
  <c r="K10" i="1"/>
  <c r="G47" i="1"/>
  <c r="G14" i="1"/>
  <c r="K14" i="1"/>
  <c r="G51" i="1"/>
  <c r="L51" i="1" s="1"/>
  <c r="G18" i="1"/>
  <c r="L18" i="1" s="1"/>
  <c r="K18" i="1"/>
  <c r="G55" i="1"/>
  <c r="L55" i="1" s="1"/>
  <c r="G22" i="1"/>
  <c r="K22" i="1"/>
  <c r="G59" i="1"/>
  <c r="L59" i="1" s="1"/>
  <c r="G26" i="1"/>
  <c r="L26" i="1" s="1"/>
  <c r="K26" i="1"/>
  <c r="G63" i="1"/>
  <c r="L63" i="1" s="1"/>
  <c r="K64" i="1"/>
  <c r="F31" i="1"/>
  <c r="K62" i="1"/>
  <c r="G64" i="1"/>
  <c r="L64" i="1" s="1"/>
  <c r="G24" i="1"/>
  <c r="L24" i="1" s="1"/>
  <c r="E31" i="1"/>
  <c r="E38" i="1"/>
  <c r="E65" i="1" s="1"/>
  <c r="I31" i="1"/>
  <c r="I38" i="1"/>
  <c r="I65" i="1" s="1"/>
  <c r="G6" i="1"/>
  <c r="L6" i="1" s="1"/>
  <c r="G43" i="1"/>
  <c r="L43" i="1" s="1"/>
  <c r="B65" i="1"/>
  <c r="F65" i="1"/>
  <c r="J65" i="1"/>
  <c r="G5" i="1"/>
  <c r="L5" i="1" s="1"/>
  <c r="K5" i="1"/>
  <c r="K31" i="1" s="1"/>
  <c r="K40" i="1"/>
  <c r="G42" i="1"/>
  <c r="L42" i="1" s="1"/>
  <c r="G9" i="1"/>
  <c r="L9" i="1" s="1"/>
  <c r="K9" i="1"/>
  <c r="K44" i="1"/>
  <c r="L44" i="1" s="1"/>
  <c r="G46" i="1"/>
  <c r="L46" i="1" s="1"/>
  <c r="G13" i="1"/>
  <c r="L13" i="1" s="1"/>
  <c r="K13" i="1"/>
  <c r="K48" i="1"/>
  <c r="L48" i="1" s="1"/>
  <c r="G50" i="1"/>
  <c r="L50" i="1" s="1"/>
  <c r="G17" i="1"/>
  <c r="L17" i="1" s="1"/>
  <c r="K17" i="1"/>
  <c r="K52" i="1"/>
  <c r="L52" i="1" s="1"/>
  <c r="G54" i="1"/>
  <c r="L54" i="1" s="1"/>
  <c r="G21" i="1"/>
  <c r="L21" i="1" s="1"/>
  <c r="K21" i="1"/>
  <c r="K56" i="1"/>
  <c r="G58" i="1"/>
  <c r="L58" i="1" s="1"/>
  <c r="G25" i="1"/>
  <c r="L25" i="1" s="1"/>
  <c r="K25" i="1"/>
  <c r="K60" i="1"/>
  <c r="L60" i="1" s="1"/>
  <c r="G62" i="1"/>
  <c r="L62" i="1" s="1"/>
  <c r="G29" i="1"/>
  <c r="L29" i="1" s="1"/>
  <c r="K29" i="1"/>
  <c r="J31" i="1"/>
  <c r="D38" i="1"/>
  <c r="D65" i="1" s="1"/>
  <c r="K30" i="1"/>
  <c r="L56" i="1" l="1"/>
  <c r="G38" i="1"/>
  <c r="L14" i="1"/>
  <c r="L30" i="1"/>
  <c r="L23" i="1"/>
  <c r="L15" i="1"/>
  <c r="L7" i="1"/>
  <c r="L40" i="1"/>
  <c r="L47" i="1"/>
  <c r="L22" i="1"/>
  <c r="G31" i="1"/>
  <c r="L4" i="1"/>
  <c r="L31" i="1" s="1"/>
  <c r="L27" i="1"/>
  <c r="L19" i="1"/>
  <c r="L11" i="1"/>
  <c r="K38" i="1"/>
  <c r="K65" i="1" s="1"/>
  <c r="G65" i="1" l="1"/>
  <c r="L38" i="1"/>
  <c r="L65" i="1" s="1"/>
  <c r="L66" i="1" s="1"/>
</calcChain>
</file>

<file path=xl/sharedStrings.xml><?xml version="1.0" encoding="utf-8"?>
<sst xmlns="http://schemas.openxmlformats.org/spreadsheetml/2006/main" count="87" uniqueCount="54">
  <si>
    <t>FUNDEB - Reestimativa das Receitas 2019 (100%)</t>
  </si>
  <si>
    <t>R$</t>
  </si>
  <si>
    <t>UF</t>
  </si>
  <si>
    <t>FPM (100%)</t>
  </si>
  <si>
    <t>FPE (100%)</t>
  </si>
  <si>
    <t>IPI-EXP. (100%)</t>
  </si>
  <si>
    <t>LEI KANDIR (100%)</t>
  </si>
  <si>
    <t>ITR (100%)</t>
  </si>
  <si>
    <t>TOTAL UNIÃO</t>
  </si>
  <si>
    <t>ICMS (100%)</t>
  </si>
  <si>
    <t>IPVA (100%)</t>
  </si>
  <si>
    <t>ITCMD (100%)</t>
  </si>
  <si>
    <t>TOTAL ESTADOS</t>
  </si>
  <si>
    <t>TOTAL GERAL</t>
  </si>
  <si>
    <t>AC</t>
  </si>
  <si>
    <t>AL</t>
  </si>
  <si>
    <t>AM</t>
  </si>
  <si>
    <t>AP</t>
  </si>
  <si>
    <t>BA</t>
  </si>
  <si>
    <t>CE</t>
  </si>
  <si>
    <t>DF</t>
  </si>
  <si>
    <t>ES</t>
  </si>
  <si>
    <t>GO</t>
  </si>
  <si>
    <t>MA</t>
  </si>
  <si>
    <t>MG</t>
  </si>
  <si>
    <t>MS</t>
  </si>
  <si>
    <t>MT</t>
  </si>
  <si>
    <t>PA</t>
  </si>
  <si>
    <t>PB</t>
  </si>
  <si>
    <t>PE</t>
  </si>
  <si>
    <t>PI</t>
  </si>
  <si>
    <t>PR</t>
  </si>
  <si>
    <t>RJ</t>
  </si>
  <si>
    <t>RN</t>
  </si>
  <si>
    <t>RO</t>
  </si>
  <si>
    <t>RR</t>
  </si>
  <si>
    <t>RS</t>
  </si>
  <si>
    <t>SC</t>
  </si>
  <si>
    <t>SE</t>
  </si>
  <si>
    <t>SP</t>
  </si>
  <si>
    <t>TO</t>
  </si>
  <si>
    <t>TOTAL</t>
  </si>
  <si>
    <t>crescimento estimativo nominal - base 2018 realizado</t>
  </si>
  <si>
    <t>FUNDEB - Reestimativa das Receitas 2019</t>
  </si>
  <si>
    <t>FPM (20%)</t>
  </si>
  <si>
    <t>FPE (20%)</t>
  </si>
  <si>
    <t>IPI-EXP. (20%)</t>
  </si>
  <si>
    <t>LEI KANDIR (20%)</t>
  </si>
  <si>
    <t>ITR (20%)</t>
  </si>
  <si>
    <t>ICMS (20%)</t>
  </si>
  <si>
    <t>IPVA (20%)</t>
  </si>
  <si>
    <t>ITCMD (20%)</t>
  </si>
  <si>
    <t xml:space="preserve">Estimativa da complementação da União </t>
  </si>
  <si>
    <t>Diferença entre a estimativa e a reestimativa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</si>
</sst>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20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" fontId="6" fillId="0" borderId="0" applyFont="0" applyFill="0" applyBorder="0" applyAlignment="0" applyProtection="0"/>
  </cellStyleXfs>
  <cellXfs count="55">
    <xf numFmtId="0" fontId="0" fillId="0" borderId="0" xfId="0"/>
    <xf numFmtId="0" fontId="3" fillId="0" borderId="0" xfId="0" applyFont="1" applyAlignment="1">
      <alignment horizontal="centerContinuous"/>
    </xf>
    <xf numFmtId="0" fontId="0" fillId="0" borderId="0" xfId="0" applyAlignment="1">
      <alignment horizontal="right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3" fontId="6" fillId="0" borderId="4" xfId="1" applyNumberFormat="1" applyFont="1" applyBorder="1"/>
    <xf numFmtId="3" fontId="6" fillId="0" borderId="4" xfId="1" applyNumberFormat="1" applyFont="1" applyFill="1" applyBorder="1"/>
    <xf numFmtId="3" fontId="7" fillId="2" borderId="4" xfId="4" applyNumberFormat="1" applyFont="1" applyFill="1" applyBorder="1"/>
    <xf numFmtId="3" fontId="6" fillId="0" borderId="4" xfId="4" applyNumberFormat="1" applyFont="1" applyBorder="1"/>
    <xf numFmtId="0" fontId="5" fillId="0" borderId="5" xfId="0" applyFont="1" applyBorder="1" applyAlignment="1">
      <alignment horizontal="center"/>
    </xf>
    <xf numFmtId="3" fontId="6" fillId="0" borderId="6" xfId="1" applyNumberFormat="1" applyFont="1" applyBorder="1"/>
    <xf numFmtId="3" fontId="6" fillId="0" borderId="6" xfId="1" applyNumberFormat="1" applyFont="1" applyFill="1" applyBorder="1"/>
    <xf numFmtId="3" fontId="7" fillId="2" borderId="6" xfId="4" applyNumberFormat="1" applyFont="1" applyFill="1" applyBorder="1"/>
    <xf numFmtId="3" fontId="6" fillId="0" borderId="6" xfId="4" applyNumberFormat="1" applyFont="1" applyBorder="1"/>
    <xf numFmtId="0" fontId="8" fillId="0" borderId="5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3" fontId="6" fillId="0" borderId="8" xfId="1" applyNumberFormat="1" applyFont="1" applyBorder="1"/>
    <xf numFmtId="3" fontId="6" fillId="0" borderId="8" xfId="1" applyNumberFormat="1" applyFont="1" applyFill="1" applyBorder="1"/>
    <xf numFmtId="3" fontId="7" fillId="2" borderId="9" xfId="4" applyNumberFormat="1" applyFont="1" applyFill="1" applyBorder="1"/>
    <xf numFmtId="3" fontId="6" fillId="0" borderId="9" xfId="4" applyNumberFormat="1" applyFont="1" applyBorder="1"/>
    <xf numFmtId="3" fontId="5" fillId="2" borderId="10" xfId="4" applyNumberFormat="1" applyFont="1" applyFill="1" applyBorder="1"/>
    <xf numFmtId="3" fontId="8" fillId="2" borderId="10" xfId="4" applyNumberFormat="1" applyFont="1" applyFill="1" applyBorder="1"/>
    <xf numFmtId="0" fontId="5" fillId="3" borderId="7" xfId="0" applyFont="1" applyFill="1" applyBorder="1" applyAlignment="1">
      <alignment horizontal="center" vertical="center" wrapText="1"/>
    </xf>
    <xf numFmtId="10" fontId="2" fillId="3" borderId="0" xfId="3" applyNumberFormat="1" applyFont="1" applyFill="1" applyAlignment="1">
      <alignment horizontal="center" vertical="center"/>
    </xf>
    <xf numFmtId="10" fontId="7" fillId="4" borderId="0" xfId="3" applyNumberFormat="1" applyFont="1" applyFill="1" applyBorder="1"/>
    <xf numFmtId="0" fontId="4" fillId="0" borderId="2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/>
    </xf>
    <xf numFmtId="4" fontId="6" fillId="0" borderId="4" xfId="1" applyFont="1" applyBorder="1"/>
    <xf numFmtId="4" fontId="6" fillId="0" borderId="4" xfId="1" applyFont="1" applyFill="1" applyBorder="1"/>
    <xf numFmtId="4" fontId="7" fillId="2" borderId="4" xfId="4" applyFont="1" applyFill="1" applyBorder="1"/>
    <xf numFmtId="4" fontId="6" fillId="0" borderId="4" xfId="4" applyFont="1" applyBorder="1"/>
    <xf numFmtId="4" fontId="7" fillId="2" borderId="12" xfId="4" applyFont="1" applyFill="1" applyBorder="1"/>
    <xf numFmtId="0" fontId="5" fillId="0" borderId="13" xfId="0" applyFont="1" applyBorder="1" applyAlignment="1">
      <alignment horizontal="center"/>
    </xf>
    <xf numFmtId="4" fontId="6" fillId="0" borderId="6" xfId="1" applyFont="1" applyBorder="1"/>
    <xf numFmtId="4" fontId="6" fillId="0" borderId="6" xfId="1" applyFont="1" applyFill="1" applyBorder="1"/>
    <xf numFmtId="4" fontId="7" fillId="2" borderId="6" xfId="4" applyFont="1" applyFill="1" applyBorder="1"/>
    <xf numFmtId="4" fontId="6" fillId="0" borderId="6" xfId="4" applyFont="1" applyBorder="1"/>
    <xf numFmtId="4" fontId="7" fillId="2" borderId="14" xfId="4" applyFont="1" applyFill="1" applyBorder="1"/>
    <xf numFmtId="0" fontId="8" fillId="0" borderId="13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4" fontId="6" fillId="0" borderId="8" xfId="1" applyFont="1" applyBorder="1"/>
    <xf numFmtId="4" fontId="6" fillId="0" borderId="8" xfId="1" applyFont="1" applyFill="1" applyBorder="1"/>
    <xf numFmtId="4" fontId="7" fillId="2" borderId="9" xfId="4" applyFont="1" applyFill="1" applyBorder="1"/>
    <xf numFmtId="4" fontId="6" fillId="0" borderId="9" xfId="4" applyFont="1" applyBorder="1"/>
    <xf numFmtId="4" fontId="7" fillId="2" borderId="16" xfId="4" applyFont="1" applyFill="1" applyBorder="1"/>
    <xf numFmtId="3" fontId="5" fillId="2" borderId="17" xfId="4" applyNumberFormat="1" applyFont="1" applyFill="1" applyBorder="1"/>
    <xf numFmtId="4" fontId="5" fillId="2" borderId="10" xfId="4" applyFont="1" applyFill="1" applyBorder="1"/>
    <xf numFmtId="4" fontId="8" fillId="2" borderId="10" xfId="4" applyFont="1" applyFill="1" applyBorder="1"/>
    <xf numFmtId="4" fontId="5" fillId="2" borderId="1" xfId="4" applyFont="1" applyFill="1" applyBorder="1"/>
    <xf numFmtId="9" fontId="2" fillId="5" borderId="18" xfId="0" applyNumberFormat="1" applyFont="1" applyFill="1" applyBorder="1" applyAlignment="1">
      <alignment horizontal="center" vertical="center"/>
    </xf>
    <xf numFmtId="4" fontId="5" fillId="5" borderId="19" xfId="4" applyFont="1" applyFill="1" applyBorder="1"/>
    <xf numFmtId="0" fontId="9" fillId="0" borderId="0" xfId="0" applyFont="1" applyAlignment="1">
      <alignment horizontal="right"/>
    </xf>
    <xf numFmtId="44" fontId="9" fillId="0" borderId="0" xfId="2" applyFont="1"/>
  </cellXfs>
  <cellStyles count="5">
    <cellStyle name="Moeda" xfId="2" builtinId="4"/>
    <cellStyle name="Normal" xfId="0" builtinId="0"/>
    <cellStyle name="Porcentagem" xfId="3" builtinId="5"/>
    <cellStyle name="Separador de milhares 2" xfId="4" xr:uid="{32E20ECB-CCD3-473C-856C-54220EBFC76A}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COINT\Transfer&#234;ncias\FUNDEB%20e%20FUNDEF\transferencia%20de%20atribui&#231;&#245;es\Reestimativa%20de%20receitas%202019\4%20bimestre%202019%20realizado\Re%20Estimativa%20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TRPREV2019"/>
      <sheetName val="IPIPREV2019"/>
      <sheetName val="FPMPREV2019"/>
      <sheetName val="FPEPREV2019"/>
      <sheetName val="TRANSF UNIÃO 2019"/>
      <sheetName val="Realizado 2018"/>
      <sheetName val="Estimativa 2019"/>
      <sheetName val="Re-estimativa 2019"/>
      <sheetName val="Comparativ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96916E-6886-4D46-9E90-F70A937C88BC}">
  <sheetPr>
    <pageSetUpPr fitToPage="1"/>
  </sheetPr>
  <dimension ref="A1:L67"/>
  <sheetViews>
    <sheetView showGridLines="0" tabSelected="1"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D8" sqref="D8"/>
    </sheetView>
  </sheetViews>
  <sheetFormatPr defaultColWidth="8.85546875" defaultRowHeight="15" x14ac:dyDescent="0.25"/>
  <cols>
    <col min="1" max="1" width="7.7109375" customWidth="1"/>
    <col min="2" max="11" width="17.28515625" customWidth="1"/>
    <col min="12" max="12" width="18" customWidth="1"/>
  </cols>
  <sheetData>
    <row r="1" spans="1:12" ht="21" x14ac:dyDescent="0.3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5.75" thickBot="1" x14ac:dyDescent="0.3">
      <c r="L2" s="2" t="s">
        <v>1</v>
      </c>
    </row>
    <row r="3" spans="1:12" ht="26.25" thickBot="1" x14ac:dyDescent="0.3">
      <c r="A3" s="3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5" t="s">
        <v>8</v>
      </c>
      <c r="H3" s="4" t="s">
        <v>9</v>
      </c>
      <c r="I3" s="4" t="s">
        <v>10</v>
      </c>
      <c r="J3" s="4" t="s">
        <v>11</v>
      </c>
      <c r="K3" s="5" t="s">
        <v>12</v>
      </c>
      <c r="L3" s="5" t="s">
        <v>13</v>
      </c>
    </row>
    <row r="4" spans="1:12" x14ac:dyDescent="0.25">
      <c r="A4" s="6" t="s">
        <v>14</v>
      </c>
      <c r="B4" s="7">
        <v>538839012.66633296</v>
      </c>
      <c r="C4" s="7">
        <v>3351036570.6558943</v>
      </c>
      <c r="D4" s="7">
        <v>763703.02522370487</v>
      </c>
      <c r="E4" s="8">
        <v>0</v>
      </c>
      <c r="F4" s="8">
        <v>598777.82773069467</v>
      </c>
      <c r="G4" s="9">
        <f t="shared" ref="G4:G30" si="0">SUM(B4:F4)</f>
        <v>3891238064.1751819</v>
      </c>
      <c r="H4" s="10">
        <v>1542570430.18736</v>
      </c>
      <c r="I4" s="10">
        <v>70738334.369800001</v>
      </c>
      <c r="J4" s="10">
        <v>4781359.4759999989</v>
      </c>
      <c r="K4" s="9">
        <f t="shared" ref="K4:K30" si="1">SUM(H4:J4)</f>
        <v>1618090124.0331602</v>
      </c>
      <c r="L4" s="9">
        <f>G4+K4</f>
        <v>5509328188.2083416</v>
      </c>
    </row>
    <row r="5" spans="1:12" x14ac:dyDescent="0.25">
      <c r="A5" s="11" t="s">
        <v>15</v>
      </c>
      <c r="B5" s="12">
        <v>2285067123.8074656</v>
      </c>
      <c r="C5" s="12">
        <v>4073333356.0861363</v>
      </c>
      <c r="D5" s="12">
        <v>1990401.0094892809</v>
      </c>
      <c r="E5" s="13">
        <v>0</v>
      </c>
      <c r="F5" s="13">
        <v>2626237.6445834124</v>
      </c>
      <c r="G5" s="14">
        <f t="shared" si="0"/>
        <v>6363017118.5476751</v>
      </c>
      <c r="H5" s="15">
        <v>4426095232.6780796</v>
      </c>
      <c r="I5" s="15">
        <v>335916139.61299992</v>
      </c>
      <c r="J5" s="15">
        <v>20556459.219840001</v>
      </c>
      <c r="K5" s="14">
        <f t="shared" si="1"/>
        <v>4782567831.5109196</v>
      </c>
      <c r="L5" s="14">
        <f t="shared" ref="L5:L30" si="2">G5+K5</f>
        <v>11145584950.058594</v>
      </c>
    </row>
    <row r="6" spans="1:12" x14ac:dyDescent="0.25">
      <c r="A6" s="11" t="s">
        <v>16</v>
      </c>
      <c r="B6" s="12">
        <v>1625960136.6620913</v>
      </c>
      <c r="C6" s="12">
        <v>2826472365.2636218</v>
      </c>
      <c r="D6" s="12">
        <v>31658064.675382867</v>
      </c>
      <c r="E6" s="13">
        <v>0</v>
      </c>
      <c r="F6" s="13">
        <v>1309448.3965713254</v>
      </c>
      <c r="G6" s="14">
        <f t="shared" si="0"/>
        <v>4485400014.9976664</v>
      </c>
      <c r="H6" s="15">
        <v>9693625047.8662796</v>
      </c>
      <c r="I6" s="15">
        <v>349870523.77907997</v>
      </c>
      <c r="J6" s="15">
        <v>11357279.118133334</v>
      </c>
      <c r="K6" s="14">
        <f t="shared" si="1"/>
        <v>10054852850.763493</v>
      </c>
      <c r="L6" s="14">
        <f t="shared" si="2"/>
        <v>14540252865.761158</v>
      </c>
    </row>
    <row r="7" spans="1:12" x14ac:dyDescent="0.25">
      <c r="A7" s="11" t="s">
        <v>17</v>
      </c>
      <c r="B7" s="12">
        <v>396674999.19006944</v>
      </c>
      <c r="C7" s="12">
        <v>3285203532.7673144</v>
      </c>
      <c r="D7" s="12">
        <v>8595949.5002005212</v>
      </c>
      <c r="E7" s="13">
        <v>0</v>
      </c>
      <c r="F7" s="13">
        <v>828674.46935219469</v>
      </c>
      <c r="G7" s="14">
        <f t="shared" si="0"/>
        <v>3691303155.9269371</v>
      </c>
      <c r="H7" s="15">
        <v>907516954.75876021</v>
      </c>
      <c r="I7" s="15">
        <v>76104582.97051999</v>
      </c>
      <c r="J7" s="15">
        <v>1232238.1671466667</v>
      </c>
      <c r="K7" s="14">
        <f t="shared" si="1"/>
        <v>984853775.89642692</v>
      </c>
      <c r="L7" s="14">
        <f t="shared" si="2"/>
        <v>4676156931.8233643</v>
      </c>
    </row>
    <row r="8" spans="1:12" x14ac:dyDescent="0.25">
      <c r="A8" s="11" t="s">
        <v>18</v>
      </c>
      <c r="B8" s="12">
        <v>9245072602.091629</v>
      </c>
      <c r="C8" s="12">
        <v>8941971829.3231697</v>
      </c>
      <c r="D8" s="12">
        <v>236326560.3847149</v>
      </c>
      <c r="E8" s="13">
        <v>0</v>
      </c>
      <c r="F8" s="13">
        <v>48510441.71334102</v>
      </c>
      <c r="G8" s="14">
        <f t="shared" si="0"/>
        <v>18471881433.512856</v>
      </c>
      <c r="H8" s="15">
        <v>25159021366.037121</v>
      </c>
      <c r="I8" s="15">
        <v>1380122541.3364799</v>
      </c>
      <c r="J8" s="15">
        <v>139406761.10668001</v>
      </c>
      <c r="K8" s="14">
        <f t="shared" si="1"/>
        <v>26678550668.480282</v>
      </c>
      <c r="L8" s="14">
        <f t="shared" si="2"/>
        <v>45150432101.993134</v>
      </c>
    </row>
    <row r="9" spans="1:12" x14ac:dyDescent="0.25">
      <c r="A9" s="11" t="s">
        <v>19</v>
      </c>
      <c r="B9" s="12">
        <v>5001630300.5142736</v>
      </c>
      <c r="C9" s="12">
        <v>6970410619.5629339</v>
      </c>
      <c r="D9" s="12">
        <v>52077842.466453798</v>
      </c>
      <c r="E9" s="13">
        <v>0</v>
      </c>
      <c r="F9" s="13">
        <v>2802538.475496483</v>
      </c>
      <c r="G9" s="14">
        <f t="shared" si="0"/>
        <v>12026921301.019157</v>
      </c>
      <c r="H9" s="15">
        <v>12837157089.895481</v>
      </c>
      <c r="I9" s="15">
        <v>982472106.69852006</v>
      </c>
      <c r="J9" s="15">
        <v>573262682.66618657</v>
      </c>
      <c r="K9" s="14">
        <f t="shared" si="1"/>
        <v>14392891879.260189</v>
      </c>
      <c r="L9" s="14">
        <f t="shared" si="2"/>
        <v>26419813180.279346</v>
      </c>
    </row>
    <row r="10" spans="1:12" x14ac:dyDescent="0.25">
      <c r="A10" s="11" t="s">
        <v>20</v>
      </c>
      <c r="B10" s="12">
        <v>172222449.5138011</v>
      </c>
      <c r="C10" s="12">
        <v>661243625.46334171</v>
      </c>
      <c r="D10" s="12">
        <v>6008690.978933529</v>
      </c>
      <c r="E10" s="13">
        <v>0</v>
      </c>
      <c r="F10" s="13">
        <v>2031810.9566550013</v>
      </c>
      <c r="G10" s="14">
        <f t="shared" si="0"/>
        <v>841506576.91273141</v>
      </c>
      <c r="H10" s="15">
        <v>8205603741.9393597</v>
      </c>
      <c r="I10" s="15">
        <v>1256189666.4438801</v>
      </c>
      <c r="J10" s="15">
        <v>136812322.38839999</v>
      </c>
      <c r="K10" s="14">
        <f t="shared" si="1"/>
        <v>9598605730.7716389</v>
      </c>
      <c r="L10" s="14">
        <f t="shared" si="2"/>
        <v>10440112307.68437</v>
      </c>
    </row>
    <row r="11" spans="1:12" x14ac:dyDescent="0.25">
      <c r="A11" s="11" t="s">
        <v>21</v>
      </c>
      <c r="B11" s="12">
        <v>1850011640.6610045</v>
      </c>
      <c r="C11" s="12">
        <v>1523084343.5700784</v>
      </c>
      <c r="D11" s="12">
        <v>207948342.77468181</v>
      </c>
      <c r="E11" s="13">
        <v>0</v>
      </c>
      <c r="F11" s="13">
        <v>6855902.9172792854</v>
      </c>
      <c r="G11" s="14">
        <f t="shared" si="0"/>
        <v>3587900229.9230442</v>
      </c>
      <c r="H11" s="15">
        <v>11295939091.952559</v>
      </c>
      <c r="I11" s="15">
        <v>615833097.57895994</v>
      </c>
      <c r="J11" s="15">
        <v>83818574.350079998</v>
      </c>
      <c r="K11" s="14">
        <f t="shared" si="1"/>
        <v>11995590763.881599</v>
      </c>
      <c r="L11" s="14">
        <f t="shared" si="2"/>
        <v>15583490993.804644</v>
      </c>
    </row>
    <row r="12" spans="1:12" x14ac:dyDescent="0.25">
      <c r="A12" s="11" t="s">
        <v>22</v>
      </c>
      <c r="B12" s="12">
        <v>3743605207.8717823</v>
      </c>
      <c r="C12" s="12">
        <v>2720677214.8402133</v>
      </c>
      <c r="D12" s="12">
        <v>127867269.46451263</v>
      </c>
      <c r="E12" s="13">
        <v>0</v>
      </c>
      <c r="F12" s="13">
        <v>162998115.91077143</v>
      </c>
      <c r="G12" s="14">
        <f t="shared" si="0"/>
        <v>6755147808.0872803</v>
      </c>
      <c r="H12" s="15">
        <v>16807436363.19136</v>
      </c>
      <c r="I12" s="15">
        <v>1513121927.8011999</v>
      </c>
      <c r="J12" s="15">
        <v>285768345.28781331</v>
      </c>
      <c r="K12" s="14">
        <f t="shared" si="1"/>
        <v>18606326636.280376</v>
      </c>
      <c r="L12" s="14">
        <f t="shared" si="2"/>
        <v>25361474444.367657</v>
      </c>
    </row>
    <row r="13" spans="1:12" x14ac:dyDescent="0.25">
      <c r="A13" s="11" t="s">
        <v>23</v>
      </c>
      <c r="B13" s="12">
        <v>4227974474.6458869</v>
      </c>
      <c r="C13" s="12">
        <v>6898512777.6769161</v>
      </c>
      <c r="D13" s="12">
        <v>80163182.111546814</v>
      </c>
      <c r="E13" s="13">
        <v>0</v>
      </c>
      <c r="F13" s="13">
        <v>7799277.1976172691</v>
      </c>
      <c r="G13" s="14">
        <f t="shared" si="0"/>
        <v>11214449711.631968</v>
      </c>
      <c r="H13" s="15">
        <v>8034577275.1279211</v>
      </c>
      <c r="I13" s="15">
        <v>425588468.12847996</v>
      </c>
      <c r="J13" s="15">
        <v>17729695.570933335</v>
      </c>
      <c r="K13" s="14">
        <f t="shared" si="1"/>
        <v>8477895438.8273344</v>
      </c>
      <c r="L13" s="14">
        <f t="shared" si="2"/>
        <v>19692345150.459301</v>
      </c>
    </row>
    <row r="14" spans="1:12" x14ac:dyDescent="0.25">
      <c r="A14" s="11" t="s">
        <v>24</v>
      </c>
      <c r="B14" s="12">
        <v>13218456139.173805</v>
      </c>
      <c r="C14" s="12">
        <v>4327085064.1140156</v>
      </c>
      <c r="D14" s="12">
        <v>603896182.85491896</v>
      </c>
      <c r="E14" s="13">
        <v>0</v>
      </c>
      <c r="F14" s="13">
        <v>146166583.56538907</v>
      </c>
      <c r="G14" s="14">
        <f t="shared" si="0"/>
        <v>18295603969.708126</v>
      </c>
      <c r="H14" s="15">
        <v>52110169417.193604</v>
      </c>
      <c r="I14" s="15">
        <v>5895159879.0628395</v>
      </c>
      <c r="J14" s="15">
        <v>825893839.95869339</v>
      </c>
      <c r="K14" s="14">
        <f t="shared" si="1"/>
        <v>58831223136.215134</v>
      </c>
      <c r="L14" s="14">
        <f t="shared" si="2"/>
        <v>77126827105.923264</v>
      </c>
    </row>
    <row r="15" spans="1:12" x14ac:dyDescent="0.25">
      <c r="A15" s="11" t="s">
        <v>25</v>
      </c>
      <c r="B15" s="12">
        <v>1477369765.1340036</v>
      </c>
      <c r="C15" s="12">
        <v>1314228767.8535852</v>
      </c>
      <c r="D15" s="12">
        <v>106171024.27854358</v>
      </c>
      <c r="E15" s="13">
        <v>0</v>
      </c>
      <c r="F15" s="13">
        <v>272462940.38014877</v>
      </c>
      <c r="G15" s="14">
        <f t="shared" si="0"/>
        <v>3170232497.6462812</v>
      </c>
      <c r="H15" s="15">
        <v>8894803954.7017212</v>
      </c>
      <c r="I15" s="15">
        <v>723205471.65043986</v>
      </c>
      <c r="J15" s="15">
        <v>155861007.56748003</v>
      </c>
      <c r="K15" s="14">
        <f t="shared" si="1"/>
        <v>9773870433.9196415</v>
      </c>
      <c r="L15" s="14">
        <f t="shared" si="2"/>
        <v>12944102931.565922</v>
      </c>
    </row>
    <row r="16" spans="1:12" x14ac:dyDescent="0.25">
      <c r="A16" s="16" t="s">
        <v>26</v>
      </c>
      <c r="B16" s="12">
        <v>1816517464.7731504</v>
      </c>
      <c r="C16" s="12">
        <v>2195909370.507679</v>
      </c>
      <c r="D16" s="12">
        <v>79124889.234557286</v>
      </c>
      <c r="E16" s="13">
        <v>0</v>
      </c>
      <c r="F16" s="13">
        <v>229395937.8175928</v>
      </c>
      <c r="G16" s="14">
        <f t="shared" si="0"/>
        <v>4320947662.3329792</v>
      </c>
      <c r="H16" s="15">
        <v>10757482266.892441</v>
      </c>
      <c r="I16" s="15">
        <v>839278063.84728003</v>
      </c>
      <c r="J16" s="15">
        <v>85438468.127280012</v>
      </c>
      <c r="K16" s="14">
        <f t="shared" si="1"/>
        <v>11682198798.867001</v>
      </c>
      <c r="L16" s="14">
        <f t="shared" si="2"/>
        <v>16003146461.19998</v>
      </c>
    </row>
    <row r="17" spans="1:12" x14ac:dyDescent="0.25">
      <c r="A17" s="11" t="s">
        <v>27</v>
      </c>
      <c r="B17" s="12">
        <v>3534133981.9601331</v>
      </c>
      <c r="C17" s="12">
        <v>5918909388.9116249</v>
      </c>
      <c r="D17" s="12">
        <v>346993618.07011092</v>
      </c>
      <c r="E17" s="13">
        <v>0</v>
      </c>
      <c r="F17" s="13">
        <v>21446365.849611524</v>
      </c>
      <c r="G17" s="14">
        <f t="shared" si="0"/>
        <v>9821483354.7914791</v>
      </c>
      <c r="H17" s="15">
        <v>11782506546.928122</v>
      </c>
      <c r="I17" s="15">
        <v>626062142.07563996</v>
      </c>
      <c r="J17" s="15">
        <v>34801936.075146668</v>
      </c>
      <c r="K17" s="14">
        <f t="shared" si="1"/>
        <v>12443370625.078907</v>
      </c>
      <c r="L17" s="14">
        <f t="shared" si="2"/>
        <v>22264853979.870384</v>
      </c>
    </row>
    <row r="18" spans="1:12" x14ac:dyDescent="0.25">
      <c r="A18" s="11" t="s">
        <v>28</v>
      </c>
      <c r="B18" s="12">
        <v>3161209395.0516405</v>
      </c>
      <c r="C18" s="12">
        <v>4542710930.590951</v>
      </c>
      <c r="D18" s="12">
        <v>4006598.4484120305</v>
      </c>
      <c r="E18" s="13">
        <v>0</v>
      </c>
      <c r="F18" s="13">
        <v>1740840.3848006942</v>
      </c>
      <c r="G18" s="14">
        <f t="shared" si="0"/>
        <v>7709667764.4758043</v>
      </c>
      <c r="H18" s="15">
        <v>5935702674.5101204</v>
      </c>
      <c r="I18" s="15">
        <v>370237042.41039997</v>
      </c>
      <c r="J18" s="15">
        <v>50257527.610599995</v>
      </c>
      <c r="K18" s="14">
        <f t="shared" si="1"/>
        <v>6356197244.5311203</v>
      </c>
      <c r="L18" s="14">
        <f t="shared" si="2"/>
        <v>14065865009.006924</v>
      </c>
    </row>
    <row r="19" spans="1:12" x14ac:dyDescent="0.25">
      <c r="A19" s="11" t="s">
        <v>29</v>
      </c>
      <c r="B19" s="12">
        <v>4950861849.38937</v>
      </c>
      <c r="C19" s="12">
        <v>6595718683.0424805</v>
      </c>
      <c r="D19" s="12">
        <v>83824398.01203464</v>
      </c>
      <c r="E19" s="13">
        <v>0</v>
      </c>
      <c r="F19" s="13">
        <v>4007003.5621988666</v>
      </c>
      <c r="G19" s="14">
        <f t="shared" si="0"/>
        <v>11634411934.006084</v>
      </c>
      <c r="H19" s="15">
        <v>16811797631.893238</v>
      </c>
      <c r="I19" s="15">
        <v>1258133898.9652801</v>
      </c>
      <c r="J19" s="15">
        <v>101003443.72784001</v>
      </c>
      <c r="K19" s="14">
        <f t="shared" si="1"/>
        <v>18170934974.586357</v>
      </c>
      <c r="L19" s="14">
        <f t="shared" si="2"/>
        <v>29805346908.592442</v>
      </c>
    </row>
    <row r="20" spans="1:12" x14ac:dyDescent="0.25">
      <c r="A20" s="11" t="s">
        <v>30</v>
      </c>
      <c r="B20" s="12">
        <v>2674589930.9672623</v>
      </c>
      <c r="C20" s="12">
        <v>4168696820.6239629</v>
      </c>
      <c r="D20" s="12">
        <v>1352515.9124379645</v>
      </c>
      <c r="E20" s="13">
        <v>0</v>
      </c>
      <c r="F20" s="13">
        <v>9929611.5299737044</v>
      </c>
      <c r="G20" s="14">
        <f t="shared" si="0"/>
        <v>6854568879.033637</v>
      </c>
      <c r="H20" s="15">
        <v>4663556668.4236002</v>
      </c>
      <c r="I20" s="15">
        <v>311726350.56636</v>
      </c>
      <c r="J20" s="15">
        <v>43538741.85498666</v>
      </c>
      <c r="K20" s="14">
        <f t="shared" si="1"/>
        <v>5018821760.8449459</v>
      </c>
      <c r="L20" s="14">
        <f t="shared" si="2"/>
        <v>11873390639.878582</v>
      </c>
    </row>
    <row r="21" spans="1:12" x14ac:dyDescent="0.25">
      <c r="A21" s="11" t="s">
        <v>31</v>
      </c>
      <c r="B21" s="12">
        <v>6801076845.2650776</v>
      </c>
      <c r="C21" s="12">
        <v>2721435754.7194371</v>
      </c>
      <c r="D21" s="12">
        <v>491884278.46583545</v>
      </c>
      <c r="E21" s="13">
        <v>0</v>
      </c>
      <c r="F21" s="13">
        <v>151703996.25165823</v>
      </c>
      <c r="G21" s="14">
        <f t="shared" si="0"/>
        <v>10166100874.702007</v>
      </c>
      <c r="H21" s="15">
        <v>31035965165.98056</v>
      </c>
      <c r="I21" s="15">
        <v>3630568349.1241198</v>
      </c>
      <c r="J21" s="15">
        <v>493921833.11204004</v>
      </c>
      <c r="K21" s="14">
        <f t="shared" si="1"/>
        <v>35160455348.216721</v>
      </c>
      <c r="L21" s="14">
        <f t="shared" si="2"/>
        <v>45326556222.918732</v>
      </c>
    </row>
    <row r="22" spans="1:12" x14ac:dyDescent="0.25">
      <c r="A22" s="11" t="s">
        <v>32</v>
      </c>
      <c r="B22" s="12">
        <v>3056387839.7243786</v>
      </c>
      <c r="C22" s="12">
        <v>1599678337.8235865</v>
      </c>
      <c r="D22" s="12">
        <v>941322489.82420778</v>
      </c>
      <c r="E22" s="13">
        <v>0</v>
      </c>
      <c r="F22" s="13">
        <v>8381880.666363162</v>
      </c>
      <c r="G22" s="14">
        <f t="shared" si="0"/>
        <v>5605770548.0385361</v>
      </c>
      <c r="H22" s="15">
        <v>37872081808.152</v>
      </c>
      <c r="I22" s="15">
        <v>3138002104.072</v>
      </c>
      <c r="J22" s="15">
        <v>1051638222.124</v>
      </c>
      <c r="K22" s="14">
        <f t="shared" si="1"/>
        <v>42061722134.348</v>
      </c>
      <c r="L22" s="14">
        <f t="shared" si="2"/>
        <v>47667492682.386536</v>
      </c>
    </row>
    <row r="23" spans="1:12" x14ac:dyDescent="0.25">
      <c r="A23" s="11" t="s">
        <v>33</v>
      </c>
      <c r="B23" s="12">
        <v>2493886164.8277464</v>
      </c>
      <c r="C23" s="12">
        <v>4020727529.2284541</v>
      </c>
      <c r="D23" s="12">
        <v>5020328.405067822</v>
      </c>
      <c r="E23" s="13">
        <v>0</v>
      </c>
      <c r="F23" s="13">
        <v>1661449.0350154755</v>
      </c>
      <c r="G23" s="14">
        <f t="shared" si="0"/>
        <v>6521295471.4962826</v>
      </c>
      <c r="H23" s="15">
        <v>5866788512.4216404</v>
      </c>
      <c r="I23" s="15">
        <v>431921367.09056008</v>
      </c>
      <c r="J23" s="15">
        <v>18020383.021466669</v>
      </c>
      <c r="K23" s="14">
        <f t="shared" si="1"/>
        <v>6316730262.5336666</v>
      </c>
      <c r="L23" s="14">
        <f t="shared" si="2"/>
        <v>12838025734.029949</v>
      </c>
    </row>
    <row r="24" spans="1:12" x14ac:dyDescent="0.25">
      <c r="A24" s="11" t="s">
        <v>34</v>
      </c>
      <c r="B24" s="12">
        <v>890560701.00477731</v>
      </c>
      <c r="C24" s="12">
        <v>2752445374.9111333</v>
      </c>
      <c r="D24" s="12">
        <v>21305115.539694022</v>
      </c>
      <c r="E24" s="13">
        <v>0</v>
      </c>
      <c r="F24" s="13">
        <v>5595614.0052541923</v>
      </c>
      <c r="G24" s="14">
        <f t="shared" si="0"/>
        <v>3669906805.4608588</v>
      </c>
      <c r="H24" s="15">
        <v>4000829581.7403598</v>
      </c>
      <c r="I24" s="15">
        <v>311520170.35967994</v>
      </c>
      <c r="J24" s="15">
        <v>16326148.3946</v>
      </c>
      <c r="K24" s="14">
        <f t="shared" si="1"/>
        <v>4328675900.4946394</v>
      </c>
      <c r="L24" s="14">
        <f t="shared" si="2"/>
        <v>7998582705.9554977</v>
      </c>
    </row>
    <row r="25" spans="1:12" x14ac:dyDescent="0.25">
      <c r="A25" s="11" t="s">
        <v>35</v>
      </c>
      <c r="B25" s="12">
        <v>504602241.124874</v>
      </c>
      <c r="C25" s="12">
        <v>2433595704.5363183</v>
      </c>
      <c r="D25" s="12">
        <v>250455.9780754706</v>
      </c>
      <c r="E25" s="13">
        <v>0</v>
      </c>
      <c r="F25" s="13">
        <v>744553.41082622879</v>
      </c>
      <c r="G25" s="14">
        <f t="shared" si="0"/>
        <v>2939192955.0500941</v>
      </c>
      <c r="H25" s="15">
        <v>1049836758.6356401</v>
      </c>
      <c r="I25" s="15">
        <v>53769422.593400002</v>
      </c>
      <c r="J25" s="15">
        <v>2278034.4763199999</v>
      </c>
      <c r="K25" s="14">
        <f t="shared" si="1"/>
        <v>1105884215.7053602</v>
      </c>
      <c r="L25" s="14">
        <f t="shared" si="2"/>
        <v>4045077170.7554541</v>
      </c>
    </row>
    <row r="26" spans="1:12" x14ac:dyDescent="0.25">
      <c r="A26" s="11" t="s">
        <v>36</v>
      </c>
      <c r="B26" s="12">
        <v>6788838412.4563322</v>
      </c>
      <c r="C26" s="12">
        <v>2163047116.3745255</v>
      </c>
      <c r="D26" s="12">
        <v>534918193.10556537</v>
      </c>
      <c r="E26" s="13">
        <v>0</v>
      </c>
      <c r="F26" s="13">
        <v>147604832.53302109</v>
      </c>
      <c r="G26" s="14">
        <f t="shared" si="0"/>
        <v>9634408554.4694462</v>
      </c>
      <c r="H26" s="15">
        <v>35432196550.112679</v>
      </c>
      <c r="I26" s="15">
        <v>2955937760.7757597</v>
      </c>
      <c r="J26" s="15">
        <v>609104485.37898672</v>
      </c>
      <c r="K26" s="14">
        <f t="shared" si="1"/>
        <v>38997238796.267426</v>
      </c>
      <c r="L26" s="14">
        <f t="shared" si="2"/>
        <v>48631647350.73687</v>
      </c>
    </row>
    <row r="27" spans="1:12" x14ac:dyDescent="0.25">
      <c r="A27" s="11" t="s">
        <v>37</v>
      </c>
      <c r="B27" s="12">
        <v>3926840074.0086083</v>
      </c>
      <c r="C27" s="12">
        <v>1210185956.1552958</v>
      </c>
      <c r="D27" s="12">
        <v>310062945.56335038</v>
      </c>
      <c r="E27" s="13">
        <v>0</v>
      </c>
      <c r="F27" s="13">
        <v>22070397.040883753</v>
      </c>
      <c r="G27" s="14">
        <f t="shared" si="0"/>
        <v>5469159372.7681389</v>
      </c>
      <c r="H27" s="15">
        <v>23626630365.41256</v>
      </c>
      <c r="I27" s="15">
        <v>1931306129.0309601</v>
      </c>
      <c r="J27" s="15">
        <v>320613232.83744007</v>
      </c>
      <c r="K27" s="14">
        <f t="shared" si="1"/>
        <v>25878549727.28096</v>
      </c>
      <c r="L27" s="14">
        <f t="shared" si="2"/>
        <v>31347709100.049099</v>
      </c>
    </row>
    <row r="28" spans="1:12" x14ac:dyDescent="0.25">
      <c r="A28" s="11" t="s">
        <v>38</v>
      </c>
      <c r="B28" s="12">
        <v>1504616118.4366663</v>
      </c>
      <c r="C28" s="12">
        <v>3970295619.4110818</v>
      </c>
      <c r="D28" s="12">
        <v>2037810.6635832242</v>
      </c>
      <c r="E28" s="13">
        <v>0</v>
      </c>
      <c r="F28" s="13">
        <v>1843305.8983319676</v>
      </c>
      <c r="G28" s="14">
        <f t="shared" si="0"/>
        <v>5478792854.4096622</v>
      </c>
      <c r="H28" s="15">
        <v>3610017119.4498</v>
      </c>
      <c r="I28" s="15">
        <v>241865536.91635999</v>
      </c>
      <c r="J28" s="15">
        <v>59501497.821080007</v>
      </c>
      <c r="K28" s="14">
        <f t="shared" si="1"/>
        <v>3911384154.1872401</v>
      </c>
      <c r="L28" s="14">
        <f t="shared" si="2"/>
        <v>9390177008.5969028</v>
      </c>
    </row>
    <row r="29" spans="1:12" x14ac:dyDescent="0.25">
      <c r="A29" s="11" t="s">
        <v>39</v>
      </c>
      <c r="B29" s="12">
        <v>13425483713.330462</v>
      </c>
      <c r="C29" s="12">
        <v>949702499.78339696</v>
      </c>
      <c r="D29" s="12">
        <v>1072616608.4602597</v>
      </c>
      <c r="E29" s="13">
        <v>0</v>
      </c>
      <c r="F29" s="13">
        <v>293893769.87552071</v>
      </c>
      <c r="G29" s="14">
        <f t="shared" si="0"/>
        <v>15741696591.44964</v>
      </c>
      <c r="H29" s="15">
        <v>143618830711.61755</v>
      </c>
      <c r="I29" s="15">
        <v>16559184906.110559</v>
      </c>
      <c r="J29" s="15">
        <v>2863683588.0654135</v>
      </c>
      <c r="K29" s="14">
        <f t="shared" si="1"/>
        <v>163041699205.79352</v>
      </c>
      <c r="L29" s="14">
        <f t="shared" si="2"/>
        <v>178783395797.24316</v>
      </c>
    </row>
    <row r="30" spans="1:12" ht="15.75" thickBot="1" x14ac:dyDescent="0.3">
      <c r="A30" s="17" t="s">
        <v>40</v>
      </c>
      <c r="B30" s="18">
        <v>1394561401.8017073</v>
      </c>
      <c r="C30" s="18">
        <v>4094861943.988101</v>
      </c>
      <c r="D30" s="18">
        <v>4895583.0935038943</v>
      </c>
      <c r="E30" s="19">
        <v>0</v>
      </c>
      <c r="F30" s="19">
        <v>21851581.217938781</v>
      </c>
      <c r="G30" s="20">
        <f t="shared" si="0"/>
        <v>5516170510.1012506</v>
      </c>
      <c r="H30" s="21">
        <v>2993782432.5278797</v>
      </c>
      <c r="I30" s="21">
        <v>184958713.61151999</v>
      </c>
      <c r="J30" s="21">
        <v>22770304.600359999</v>
      </c>
      <c r="K30" s="20">
        <f t="shared" si="1"/>
        <v>3201511450.7397594</v>
      </c>
      <c r="L30" s="20">
        <f t="shared" si="2"/>
        <v>8717681960.841011</v>
      </c>
    </row>
    <row r="31" spans="1:12" ht="15.75" thickBot="1" x14ac:dyDescent="0.3">
      <c r="A31" s="22" t="s">
        <v>41</v>
      </c>
      <c r="B31" s="22">
        <f>SUM(B4:B30)</f>
        <v>100707049986.05432</v>
      </c>
      <c r="C31" s="22">
        <f>SUM(C4:C30)</f>
        <v>96231181097.785263</v>
      </c>
      <c r="D31" s="22">
        <f t="shared" ref="D31:L31" si="3">SUM(D4:D30)</f>
        <v>5363083042.3012981</v>
      </c>
      <c r="E31" s="22">
        <f>SUM(E4:E30)</f>
        <v>0</v>
      </c>
      <c r="F31" s="22">
        <f>SUM(F4:F30)</f>
        <v>1576861888.5339274</v>
      </c>
      <c r="G31" s="22">
        <f t="shared" si="3"/>
        <v>203878176014.67477</v>
      </c>
      <c r="H31" s="23">
        <f>SUM(H4:H30)</f>
        <v>498972520760.22784</v>
      </c>
      <c r="I31" s="23">
        <f>SUM(I4:I30)</f>
        <v>46468794696.983078</v>
      </c>
      <c r="J31" s="23">
        <f>SUM(J4:J30)</f>
        <v>8029378412.1049471</v>
      </c>
      <c r="K31" s="22">
        <f t="shared" si="3"/>
        <v>553470693869.31592</v>
      </c>
      <c r="L31" s="22">
        <f t="shared" si="3"/>
        <v>757348869883.99072</v>
      </c>
    </row>
    <row r="32" spans="1:12" ht="127.5" x14ac:dyDescent="0.25">
      <c r="A32" s="24" t="s">
        <v>42</v>
      </c>
      <c r="B32" s="25">
        <v>7.7000216206932537E-2</v>
      </c>
      <c r="C32" s="25">
        <v>7.7000120084043999E-2</v>
      </c>
      <c r="D32" s="25">
        <v>-3.659343930485992E-2</v>
      </c>
      <c r="E32" s="25">
        <v>-1</v>
      </c>
      <c r="F32" s="25">
        <v>0.16156618252758292</v>
      </c>
      <c r="G32" s="25">
        <v>6.3569167409032179E-2</v>
      </c>
      <c r="H32" s="25">
        <v>5.9528470823059454E-2</v>
      </c>
      <c r="I32" s="25">
        <v>7.820709169608131E-2</v>
      </c>
      <c r="J32" s="25">
        <v>8.1188775804624802E-2</v>
      </c>
      <c r="K32" s="25">
        <v>6.1380709795676891E-2</v>
      </c>
      <c r="L32" s="25">
        <v>6.1968955791894764E-2</v>
      </c>
    </row>
    <row r="33" spans="1:12" x14ac:dyDescent="0.25">
      <c r="G33" s="26"/>
      <c r="K33" s="26"/>
      <c r="L33" s="26"/>
    </row>
    <row r="35" spans="1:12" ht="21" x14ac:dyDescent="0.35">
      <c r="A35" s="1" t="s">
        <v>43</v>
      </c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</row>
    <row r="36" spans="1:12" ht="15.75" thickBot="1" x14ac:dyDescent="0.3">
      <c r="L36" s="2" t="s">
        <v>1</v>
      </c>
    </row>
    <row r="37" spans="1:12" ht="15.75" thickBot="1" x14ac:dyDescent="0.3">
      <c r="A37" s="27" t="s">
        <v>2</v>
      </c>
      <c r="B37" s="4" t="s">
        <v>44</v>
      </c>
      <c r="C37" s="4" t="s">
        <v>45</v>
      </c>
      <c r="D37" s="4" t="s">
        <v>46</v>
      </c>
      <c r="E37" s="4" t="s">
        <v>47</v>
      </c>
      <c r="F37" s="4" t="s">
        <v>48</v>
      </c>
      <c r="G37" s="5" t="s">
        <v>8</v>
      </c>
      <c r="H37" s="4" t="s">
        <v>49</v>
      </c>
      <c r="I37" s="4" t="s">
        <v>50</v>
      </c>
      <c r="J37" s="4" t="s">
        <v>51</v>
      </c>
      <c r="K37" s="5" t="s">
        <v>12</v>
      </c>
      <c r="L37" s="5" t="s">
        <v>13</v>
      </c>
    </row>
    <row r="38" spans="1:12" x14ac:dyDescent="0.25">
      <c r="A38" s="28" t="s">
        <v>14</v>
      </c>
      <c r="B38" s="29">
        <f>B4*0.2</f>
        <v>107767802.5332666</v>
      </c>
      <c r="C38" s="29">
        <f>C4*0.2</f>
        <v>670207314.13117886</v>
      </c>
      <c r="D38" s="29">
        <f t="shared" ref="D38:F38" si="4">D4*0.2</f>
        <v>152740.60504474098</v>
      </c>
      <c r="E38" s="30">
        <f t="shared" si="4"/>
        <v>0</v>
      </c>
      <c r="F38" s="30">
        <f t="shared" si="4"/>
        <v>119755.56554613894</v>
      </c>
      <c r="G38" s="31">
        <f t="shared" ref="G38:G64" si="5">SUM(B38:F38)</f>
        <v>778247612.83503628</v>
      </c>
      <c r="H38" s="32">
        <f t="shared" ref="H38:J53" si="6">H4*0.2</f>
        <v>308514086.03747201</v>
      </c>
      <c r="I38" s="32">
        <f t="shared" si="6"/>
        <v>14147666.873960001</v>
      </c>
      <c r="J38" s="32">
        <f t="shared" si="6"/>
        <v>956271.8951999998</v>
      </c>
      <c r="K38" s="31">
        <f t="shared" ref="K38:K64" si="7">SUM(H38:J38)</f>
        <v>323618024.80663204</v>
      </c>
      <c r="L38" s="33">
        <f>G38+K38</f>
        <v>1101865637.6416683</v>
      </c>
    </row>
    <row r="39" spans="1:12" x14ac:dyDescent="0.25">
      <c r="A39" s="34" t="s">
        <v>15</v>
      </c>
      <c r="B39" s="35">
        <f t="shared" ref="B39:F54" si="8">B5*0.2</f>
        <v>457013424.76149315</v>
      </c>
      <c r="C39" s="35">
        <f t="shared" si="8"/>
        <v>814666671.21722734</v>
      </c>
      <c r="D39" s="35">
        <f t="shared" si="8"/>
        <v>398080.2018978562</v>
      </c>
      <c r="E39" s="36">
        <f t="shared" si="8"/>
        <v>0</v>
      </c>
      <c r="F39" s="36">
        <f t="shared" si="8"/>
        <v>525247.52891668247</v>
      </c>
      <c r="G39" s="37">
        <f t="shared" si="5"/>
        <v>1272603423.7095349</v>
      </c>
      <c r="H39" s="38">
        <f t="shared" si="6"/>
        <v>885219046.53561592</v>
      </c>
      <c r="I39" s="38">
        <f t="shared" si="6"/>
        <v>67183227.922599986</v>
      </c>
      <c r="J39" s="38">
        <f t="shared" si="6"/>
        <v>4111291.8439680003</v>
      </c>
      <c r="K39" s="37">
        <f t="shared" si="7"/>
        <v>956513566.30218399</v>
      </c>
      <c r="L39" s="39">
        <f t="shared" ref="L39:L64" si="9">G39+K39</f>
        <v>2229116990.0117188</v>
      </c>
    </row>
    <row r="40" spans="1:12" x14ac:dyDescent="0.25">
      <c r="A40" s="34" t="s">
        <v>16</v>
      </c>
      <c r="B40" s="35">
        <f t="shared" si="8"/>
        <v>325192027.33241826</v>
      </c>
      <c r="C40" s="35">
        <f t="shared" si="8"/>
        <v>565294473.05272436</v>
      </c>
      <c r="D40" s="35">
        <f t="shared" si="8"/>
        <v>6331612.9350765739</v>
      </c>
      <c r="E40" s="36">
        <f t="shared" si="8"/>
        <v>0</v>
      </c>
      <c r="F40" s="36">
        <f t="shared" si="8"/>
        <v>261889.67931426509</v>
      </c>
      <c r="G40" s="37">
        <f t="shared" si="5"/>
        <v>897080002.99953341</v>
      </c>
      <c r="H40" s="38">
        <f t="shared" si="6"/>
        <v>1938725009.573256</v>
      </c>
      <c r="I40" s="38">
        <f t="shared" si="6"/>
        <v>69974104.755815998</v>
      </c>
      <c r="J40" s="38">
        <f t="shared" si="6"/>
        <v>2271455.8236266668</v>
      </c>
      <c r="K40" s="37">
        <f t="shared" si="7"/>
        <v>2010970570.1526988</v>
      </c>
      <c r="L40" s="39">
        <f t="shared" si="9"/>
        <v>2908050573.1522322</v>
      </c>
    </row>
    <row r="41" spans="1:12" x14ac:dyDescent="0.25">
      <c r="A41" s="34" t="s">
        <v>17</v>
      </c>
      <c r="B41" s="35">
        <f t="shared" si="8"/>
        <v>79334999.838013887</v>
      </c>
      <c r="C41" s="35">
        <f t="shared" si="8"/>
        <v>657040706.55346298</v>
      </c>
      <c r="D41" s="35">
        <f t="shared" si="8"/>
        <v>1719189.9000401043</v>
      </c>
      <c r="E41" s="36">
        <f t="shared" si="8"/>
        <v>0</v>
      </c>
      <c r="F41" s="36">
        <f t="shared" si="8"/>
        <v>165734.89387043894</v>
      </c>
      <c r="G41" s="37">
        <f t="shared" si="5"/>
        <v>738260631.18538749</v>
      </c>
      <c r="H41" s="38">
        <f t="shared" si="6"/>
        <v>181503390.95175207</v>
      </c>
      <c r="I41" s="38">
        <f t="shared" si="6"/>
        <v>15220916.594103999</v>
      </c>
      <c r="J41" s="38">
        <f t="shared" si="6"/>
        <v>246447.63342933333</v>
      </c>
      <c r="K41" s="37">
        <f t="shared" si="7"/>
        <v>196970755.17928538</v>
      </c>
      <c r="L41" s="39">
        <f t="shared" si="9"/>
        <v>935231386.3646729</v>
      </c>
    </row>
    <row r="42" spans="1:12" x14ac:dyDescent="0.25">
      <c r="A42" s="34" t="s">
        <v>18</v>
      </c>
      <c r="B42" s="35">
        <f t="shared" si="8"/>
        <v>1849014520.4183259</v>
      </c>
      <c r="C42" s="35">
        <f t="shared" si="8"/>
        <v>1788394365.864634</v>
      </c>
      <c r="D42" s="35">
        <f t="shared" si="8"/>
        <v>47265312.07694298</v>
      </c>
      <c r="E42" s="36">
        <f t="shared" si="8"/>
        <v>0</v>
      </c>
      <c r="F42" s="36">
        <f t="shared" si="8"/>
        <v>9702088.3426682036</v>
      </c>
      <c r="G42" s="37">
        <f t="shared" si="5"/>
        <v>3694376286.7025709</v>
      </c>
      <c r="H42" s="38">
        <f t="shared" si="6"/>
        <v>5031804273.2074242</v>
      </c>
      <c r="I42" s="38">
        <f t="shared" si="6"/>
        <v>276024508.26729602</v>
      </c>
      <c r="J42" s="38">
        <f t="shared" si="6"/>
        <v>27881352.221336003</v>
      </c>
      <c r="K42" s="37">
        <f t="shared" si="7"/>
        <v>5335710133.6960564</v>
      </c>
      <c r="L42" s="39">
        <f t="shared" si="9"/>
        <v>9030086420.3986282</v>
      </c>
    </row>
    <row r="43" spans="1:12" x14ac:dyDescent="0.25">
      <c r="A43" s="34" t="s">
        <v>19</v>
      </c>
      <c r="B43" s="35">
        <f t="shared" si="8"/>
        <v>1000326060.1028547</v>
      </c>
      <c r="C43" s="35">
        <f t="shared" si="8"/>
        <v>1394082123.9125869</v>
      </c>
      <c r="D43" s="35">
        <f t="shared" si="8"/>
        <v>10415568.49329076</v>
      </c>
      <c r="E43" s="36">
        <f t="shared" si="8"/>
        <v>0</v>
      </c>
      <c r="F43" s="36">
        <f t="shared" si="8"/>
        <v>560507.69509929663</v>
      </c>
      <c r="G43" s="37">
        <f t="shared" si="5"/>
        <v>2405384260.2038321</v>
      </c>
      <c r="H43" s="38">
        <f t="shared" si="6"/>
        <v>2567431417.9790964</v>
      </c>
      <c r="I43" s="38">
        <f t="shared" si="6"/>
        <v>196494421.33970404</v>
      </c>
      <c r="J43" s="38">
        <f t="shared" si="6"/>
        <v>114652536.53323732</v>
      </c>
      <c r="K43" s="37">
        <f t="shared" si="7"/>
        <v>2878578375.8520379</v>
      </c>
      <c r="L43" s="39">
        <f t="shared" si="9"/>
        <v>5283962636.0558701</v>
      </c>
    </row>
    <row r="44" spans="1:12" x14ac:dyDescent="0.25">
      <c r="A44" s="34" t="s">
        <v>20</v>
      </c>
      <c r="B44" s="35">
        <f t="shared" si="8"/>
        <v>34444489.902760223</v>
      </c>
      <c r="C44" s="35">
        <f t="shared" si="8"/>
        <v>132248725.09266835</v>
      </c>
      <c r="D44" s="35">
        <f t="shared" si="8"/>
        <v>1201738.1957867059</v>
      </c>
      <c r="E44" s="36">
        <f t="shared" si="8"/>
        <v>0</v>
      </c>
      <c r="F44" s="36">
        <f t="shared" si="8"/>
        <v>406362.1913310003</v>
      </c>
      <c r="G44" s="37">
        <f t="shared" si="5"/>
        <v>168301315.38254628</v>
      </c>
      <c r="H44" s="38">
        <f t="shared" si="6"/>
        <v>1641120748.387872</v>
      </c>
      <c r="I44" s="38">
        <f t="shared" si="6"/>
        <v>251237933.28877604</v>
      </c>
      <c r="J44" s="38">
        <f t="shared" si="6"/>
        <v>27362464.477679998</v>
      </c>
      <c r="K44" s="37">
        <f t="shared" si="7"/>
        <v>1919721146.1543281</v>
      </c>
      <c r="L44" s="39">
        <f t="shared" si="9"/>
        <v>2088022461.5368743</v>
      </c>
    </row>
    <row r="45" spans="1:12" x14ac:dyDescent="0.25">
      <c r="A45" s="34" t="s">
        <v>21</v>
      </c>
      <c r="B45" s="35">
        <f t="shared" si="8"/>
        <v>370002328.13220096</v>
      </c>
      <c r="C45" s="35">
        <f t="shared" si="8"/>
        <v>304616868.71401566</v>
      </c>
      <c r="D45" s="35">
        <f t="shared" si="8"/>
        <v>41589668.554936364</v>
      </c>
      <c r="E45" s="36">
        <f t="shared" si="8"/>
        <v>0</v>
      </c>
      <c r="F45" s="36">
        <f t="shared" si="8"/>
        <v>1371180.5834558571</v>
      </c>
      <c r="G45" s="37">
        <f t="shared" si="5"/>
        <v>717580045.98460889</v>
      </c>
      <c r="H45" s="38">
        <f t="shared" si="6"/>
        <v>2259187818.390512</v>
      </c>
      <c r="I45" s="38">
        <f t="shared" si="6"/>
        <v>123166619.515792</v>
      </c>
      <c r="J45" s="38">
        <f t="shared" si="6"/>
        <v>16763714.870016001</v>
      </c>
      <c r="K45" s="37">
        <f t="shared" si="7"/>
        <v>2399118152.77632</v>
      </c>
      <c r="L45" s="39">
        <f t="shared" si="9"/>
        <v>3116698198.7609291</v>
      </c>
    </row>
    <row r="46" spans="1:12" x14ac:dyDescent="0.25">
      <c r="A46" s="34" t="s">
        <v>22</v>
      </c>
      <c r="B46" s="35">
        <f t="shared" si="8"/>
        <v>748721041.57435656</v>
      </c>
      <c r="C46" s="35">
        <f t="shared" si="8"/>
        <v>544135442.96804273</v>
      </c>
      <c r="D46" s="35">
        <f t="shared" si="8"/>
        <v>25573453.892902527</v>
      </c>
      <c r="E46" s="36">
        <f t="shared" si="8"/>
        <v>0</v>
      </c>
      <c r="F46" s="36">
        <f t="shared" si="8"/>
        <v>32599623.182154287</v>
      </c>
      <c r="G46" s="37">
        <f t="shared" si="5"/>
        <v>1351029561.6174562</v>
      </c>
      <c r="H46" s="38">
        <f t="shared" si="6"/>
        <v>3361487272.6382723</v>
      </c>
      <c r="I46" s="38">
        <f t="shared" si="6"/>
        <v>302624385.56023997</v>
      </c>
      <c r="J46" s="38">
        <f t="shared" si="6"/>
        <v>57153669.057562664</v>
      </c>
      <c r="K46" s="37">
        <f t="shared" si="7"/>
        <v>3721265327.2560749</v>
      </c>
      <c r="L46" s="39">
        <f t="shared" si="9"/>
        <v>5072294888.8735313</v>
      </c>
    </row>
    <row r="47" spans="1:12" x14ac:dyDescent="0.25">
      <c r="A47" s="34" t="s">
        <v>23</v>
      </c>
      <c r="B47" s="35">
        <f t="shared" si="8"/>
        <v>845594894.9291774</v>
      </c>
      <c r="C47" s="35">
        <f t="shared" si="8"/>
        <v>1379702555.5353832</v>
      </c>
      <c r="D47" s="35">
        <f t="shared" si="8"/>
        <v>16032636.422309363</v>
      </c>
      <c r="E47" s="36">
        <f t="shared" si="8"/>
        <v>0</v>
      </c>
      <c r="F47" s="36">
        <f t="shared" si="8"/>
        <v>1559855.4395234538</v>
      </c>
      <c r="G47" s="37">
        <f t="shared" si="5"/>
        <v>2242889942.3263931</v>
      </c>
      <c r="H47" s="38">
        <f t="shared" si="6"/>
        <v>1606915455.0255842</v>
      </c>
      <c r="I47" s="38">
        <f t="shared" si="6"/>
        <v>85117693.625696003</v>
      </c>
      <c r="J47" s="38">
        <f t="shared" si="6"/>
        <v>3545939.1141866669</v>
      </c>
      <c r="K47" s="37">
        <f t="shared" si="7"/>
        <v>1695579087.7654669</v>
      </c>
      <c r="L47" s="39">
        <f t="shared" si="9"/>
        <v>3938469030.0918598</v>
      </c>
    </row>
    <row r="48" spans="1:12" x14ac:dyDescent="0.25">
      <c r="A48" s="34" t="s">
        <v>24</v>
      </c>
      <c r="B48" s="35">
        <f t="shared" si="8"/>
        <v>2643691227.8347611</v>
      </c>
      <c r="C48" s="35">
        <f t="shared" si="8"/>
        <v>865417012.82280314</v>
      </c>
      <c r="D48" s="35">
        <f t="shared" si="8"/>
        <v>120779236.5709838</v>
      </c>
      <c r="E48" s="36">
        <f t="shared" si="8"/>
        <v>0</v>
      </c>
      <c r="F48" s="36">
        <f t="shared" si="8"/>
        <v>29233316.713077813</v>
      </c>
      <c r="G48" s="37">
        <f t="shared" si="5"/>
        <v>3659120793.9416261</v>
      </c>
      <c r="H48" s="38">
        <f t="shared" si="6"/>
        <v>10422033883.438721</v>
      </c>
      <c r="I48" s="38">
        <f t="shared" si="6"/>
        <v>1179031975.8125679</v>
      </c>
      <c r="J48" s="38">
        <f t="shared" si="6"/>
        <v>165178767.99173868</v>
      </c>
      <c r="K48" s="37">
        <f t="shared" si="7"/>
        <v>11766244627.243029</v>
      </c>
      <c r="L48" s="39">
        <f t="shared" si="9"/>
        <v>15425365421.184654</v>
      </c>
    </row>
    <row r="49" spans="1:12" x14ac:dyDescent="0.25">
      <c r="A49" s="34" t="s">
        <v>25</v>
      </c>
      <c r="B49" s="35">
        <f t="shared" si="8"/>
        <v>295473953.02680075</v>
      </c>
      <c r="C49" s="35">
        <f t="shared" si="8"/>
        <v>262845753.57071707</v>
      </c>
      <c r="D49" s="35">
        <f t="shared" si="8"/>
        <v>21234204.855708718</v>
      </c>
      <c r="E49" s="36">
        <f t="shared" si="8"/>
        <v>0</v>
      </c>
      <c r="F49" s="36">
        <f t="shared" si="8"/>
        <v>54492588.076029755</v>
      </c>
      <c r="G49" s="37">
        <f t="shared" si="5"/>
        <v>634046499.52925634</v>
      </c>
      <c r="H49" s="38">
        <f t="shared" si="6"/>
        <v>1778960790.9403443</v>
      </c>
      <c r="I49" s="38">
        <f t="shared" si="6"/>
        <v>144641094.33008799</v>
      </c>
      <c r="J49" s="38">
        <f t="shared" si="6"/>
        <v>31172201.513496008</v>
      </c>
      <c r="K49" s="37">
        <f t="shared" si="7"/>
        <v>1954774086.7839282</v>
      </c>
      <c r="L49" s="39">
        <f t="shared" si="9"/>
        <v>2588820586.3131847</v>
      </c>
    </row>
    <row r="50" spans="1:12" x14ac:dyDescent="0.25">
      <c r="A50" s="40" t="s">
        <v>26</v>
      </c>
      <c r="B50" s="35">
        <f t="shared" si="8"/>
        <v>363303492.95463014</v>
      </c>
      <c r="C50" s="35">
        <f t="shared" si="8"/>
        <v>439181874.1015358</v>
      </c>
      <c r="D50" s="35">
        <f t="shared" si="8"/>
        <v>15824977.846911458</v>
      </c>
      <c r="E50" s="36">
        <f t="shared" si="8"/>
        <v>0</v>
      </c>
      <c r="F50" s="36">
        <f t="shared" si="8"/>
        <v>45879187.563518561</v>
      </c>
      <c r="G50" s="37">
        <f t="shared" si="5"/>
        <v>864189532.46659589</v>
      </c>
      <c r="H50" s="38">
        <f t="shared" si="6"/>
        <v>2151496453.3784881</v>
      </c>
      <c r="I50" s="38">
        <f t="shared" si="6"/>
        <v>167855612.76945603</v>
      </c>
      <c r="J50" s="38">
        <f t="shared" si="6"/>
        <v>17087693.625456002</v>
      </c>
      <c r="K50" s="37">
        <f t="shared" si="7"/>
        <v>2336439759.7733998</v>
      </c>
      <c r="L50" s="39">
        <f t="shared" si="9"/>
        <v>3200629292.239996</v>
      </c>
    </row>
    <row r="51" spans="1:12" x14ac:dyDescent="0.25">
      <c r="A51" s="34" t="s">
        <v>27</v>
      </c>
      <c r="B51" s="35">
        <f t="shared" si="8"/>
        <v>706826796.39202666</v>
      </c>
      <c r="C51" s="35">
        <f t="shared" si="8"/>
        <v>1183781877.782325</v>
      </c>
      <c r="D51" s="35">
        <f t="shared" si="8"/>
        <v>69398723.61402218</v>
      </c>
      <c r="E51" s="36">
        <f t="shared" si="8"/>
        <v>0</v>
      </c>
      <c r="F51" s="36">
        <f t="shared" si="8"/>
        <v>4289273.1699223053</v>
      </c>
      <c r="G51" s="37">
        <f t="shared" si="5"/>
        <v>1964296670.9582963</v>
      </c>
      <c r="H51" s="38">
        <f t="shared" si="6"/>
        <v>2356501309.3856244</v>
      </c>
      <c r="I51" s="38">
        <f t="shared" si="6"/>
        <v>125212428.41512799</v>
      </c>
      <c r="J51" s="38">
        <f t="shared" si="6"/>
        <v>6960387.2150293337</v>
      </c>
      <c r="K51" s="37">
        <f t="shared" si="7"/>
        <v>2488674125.0157819</v>
      </c>
      <c r="L51" s="39">
        <f t="shared" si="9"/>
        <v>4452970795.9740782</v>
      </c>
    </row>
    <row r="52" spans="1:12" x14ac:dyDescent="0.25">
      <c r="A52" s="34" t="s">
        <v>28</v>
      </c>
      <c r="B52" s="35">
        <f t="shared" si="8"/>
        <v>632241879.01032817</v>
      </c>
      <c r="C52" s="35">
        <f t="shared" si="8"/>
        <v>908542186.11819029</v>
      </c>
      <c r="D52" s="35">
        <f t="shared" si="8"/>
        <v>801319.68968240614</v>
      </c>
      <c r="E52" s="36">
        <f t="shared" si="8"/>
        <v>0</v>
      </c>
      <c r="F52" s="36">
        <f t="shared" si="8"/>
        <v>348168.07696013886</v>
      </c>
      <c r="G52" s="37">
        <f t="shared" si="5"/>
        <v>1541933552.8951612</v>
      </c>
      <c r="H52" s="38">
        <f t="shared" si="6"/>
        <v>1187140534.902024</v>
      </c>
      <c r="I52" s="38">
        <f t="shared" si="6"/>
        <v>74047408.482079998</v>
      </c>
      <c r="J52" s="38">
        <f t="shared" si="6"/>
        <v>10051505.522119999</v>
      </c>
      <c r="K52" s="37">
        <f t="shared" si="7"/>
        <v>1271239448.906224</v>
      </c>
      <c r="L52" s="39">
        <f t="shared" si="9"/>
        <v>2813173001.8013849</v>
      </c>
    </row>
    <row r="53" spans="1:12" x14ac:dyDescent="0.25">
      <c r="A53" s="34" t="s">
        <v>29</v>
      </c>
      <c r="B53" s="35">
        <f t="shared" si="8"/>
        <v>990172369.87787402</v>
      </c>
      <c r="C53" s="35">
        <f t="shared" si="8"/>
        <v>1319143736.6084962</v>
      </c>
      <c r="D53" s="35">
        <f t="shared" si="8"/>
        <v>16764879.602406928</v>
      </c>
      <c r="E53" s="36">
        <f t="shared" si="8"/>
        <v>0</v>
      </c>
      <c r="F53" s="36">
        <f t="shared" si="8"/>
        <v>801400.71243977337</v>
      </c>
      <c r="G53" s="37">
        <f t="shared" si="5"/>
        <v>2326882386.8012166</v>
      </c>
      <c r="H53" s="38">
        <f t="shared" si="6"/>
        <v>3362359526.3786478</v>
      </c>
      <c r="I53" s="38">
        <f t="shared" si="6"/>
        <v>251626779.79305601</v>
      </c>
      <c r="J53" s="38">
        <f t="shared" si="6"/>
        <v>20200688.745568004</v>
      </c>
      <c r="K53" s="37">
        <f t="shared" si="7"/>
        <v>3634186994.9172716</v>
      </c>
      <c r="L53" s="39">
        <f t="shared" si="9"/>
        <v>5961069381.7184887</v>
      </c>
    </row>
    <row r="54" spans="1:12" x14ac:dyDescent="0.25">
      <c r="A54" s="34" t="s">
        <v>30</v>
      </c>
      <c r="B54" s="35">
        <f t="shared" si="8"/>
        <v>534917986.19345248</v>
      </c>
      <c r="C54" s="35">
        <f t="shared" si="8"/>
        <v>833739364.12479258</v>
      </c>
      <c r="D54" s="35">
        <f t="shared" si="8"/>
        <v>270503.18248759292</v>
      </c>
      <c r="E54" s="36">
        <f t="shared" si="8"/>
        <v>0</v>
      </c>
      <c r="F54" s="36">
        <f t="shared" si="8"/>
        <v>1985922.3059947409</v>
      </c>
      <c r="G54" s="37">
        <f t="shared" si="5"/>
        <v>1370913775.8067272</v>
      </c>
      <c r="H54" s="38">
        <f t="shared" ref="H54:J64" si="10">H20*0.2</f>
        <v>932711333.68472004</v>
      </c>
      <c r="I54" s="38">
        <f t="shared" si="10"/>
        <v>62345270.113272004</v>
      </c>
      <c r="J54" s="38">
        <f t="shared" si="10"/>
        <v>8707748.370997332</v>
      </c>
      <c r="K54" s="37">
        <f t="shared" si="7"/>
        <v>1003764352.1689893</v>
      </c>
      <c r="L54" s="39">
        <f t="shared" si="9"/>
        <v>2374678127.9757166</v>
      </c>
    </row>
    <row r="55" spans="1:12" x14ac:dyDescent="0.25">
      <c r="A55" s="34" t="s">
        <v>31</v>
      </c>
      <c r="B55" s="35">
        <f t="shared" ref="B55:F64" si="11">B21*0.2</f>
        <v>1360215369.0530157</v>
      </c>
      <c r="C55" s="35">
        <f t="shared" si="11"/>
        <v>544287150.94388747</v>
      </c>
      <c r="D55" s="35">
        <f t="shared" si="11"/>
        <v>98376855.69316709</v>
      </c>
      <c r="E55" s="36">
        <f t="shared" si="11"/>
        <v>0</v>
      </c>
      <c r="F55" s="36">
        <f t="shared" si="11"/>
        <v>30340799.250331648</v>
      </c>
      <c r="G55" s="37">
        <f t="shared" si="5"/>
        <v>2033220174.9404018</v>
      </c>
      <c r="H55" s="38">
        <f t="shared" si="10"/>
        <v>6207193033.1961126</v>
      </c>
      <c r="I55" s="38">
        <f t="shared" si="10"/>
        <v>726113669.82482398</v>
      </c>
      <c r="J55" s="38">
        <f t="shared" si="10"/>
        <v>98784366.622408018</v>
      </c>
      <c r="K55" s="37">
        <f t="shared" si="7"/>
        <v>7032091069.6433449</v>
      </c>
      <c r="L55" s="39">
        <f t="shared" si="9"/>
        <v>9065311244.583746</v>
      </c>
    </row>
    <row r="56" spans="1:12" x14ac:dyDescent="0.25">
      <c r="A56" s="34" t="s">
        <v>32</v>
      </c>
      <c r="B56" s="35">
        <f t="shared" si="11"/>
        <v>611277567.94487572</v>
      </c>
      <c r="C56" s="35">
        <f t="shared" si="11"/>
        <v>319935667.56471729</v>
      </c>
      <c r="D56" s="35">
        <f t="shared" si="11"/>
        <v>188264497.96484157</v>
      </c>
      <c r="E56" s="36">
        <f t="shared" si="11"/>
        <v>0</v>
      </c>
      <c r="F56" s="36">
        <f t="shared" si="11"/>
        <v>1676376.1332726325</v>
      </c>
      <c r="G56" s="37">
        <f t="shared" si="5"/>
        <v>1121154109.6077073</v>
      </c>
      <c r="H56" s="38">
        <f t="shared" si="10"/>
        <v>7574416361.6304007</v>
      </c>
      <c r="I56" s="38">
        <f t="shared" si="10"/>
        <v>627600420.81440008</v>
      </c>
      <c r="J56" s="38">
        <f t="shared" si="10"/>
        <v>210327644.42480001</v>
      </c>
      <c r="K56" s="37">
        <f t="shared" si="7"/>
        <v>8412344426.8696003</v>
      </c>
      <c r="L56" s="39">
        <f t="shared" si="9"/>
        <v>9533498536.4773083</v>
      </c>
    </row>
    <row r="57" spans="1:12" x14ac:dyDescent="0.25">
      <c r="A57" s="34" t="s">
        <v>33</v>
      </c>
      <c r="B57" s="35">
        <f t="shared" si="11"/>
        <v>498777232.96554929</v>
      </c>
      <c r="C57" s="35">
        <f t="shared" si="11"/>
        <v>804145505.84569085</v>
      </c>
      <c r="D57" s="35">
        <f t="shared" si="11"/>
        <v>1004065.6810135645</v>
      </c>
      <c r="E57" s="36">
        <f t="shared" si="11"/>
        <v>0</v>
      </c>
      <c r="F57" s="36">
        <f t="shared" si="11"/>
        <v>332289.80700309511</v>
      </c>
      <c r="G57" s="37">
        <f t="shared" si="5"/>
        <v>1304259094.2992568</v>
      </c>
      <c r="H57" s="38">
        <f t="shared" si="10"/>
        <v>1173357702.484328</v>
      </c>
      <c r="I57" s="38">
        <f t="shared" si="10"/>
        <v>86384273.418112025</v>
      </c>
      <c r="J57" s="38">
        <f t="shared" si="10"/>
        <v>3604076.6042933338</v>
      </c>
      <c r="K57" s="37">
        <f t="shared" si="7"/>
        <v>1263346052.5067334</v>
      </c>
      <c r="L57" s="39">
        <f t="shared" si="9"/>
        <v>2567605146.8059902</v>
      </c>
    </row>
    <row r="58" spans="1:12" x14ac:dyDescent="0.25">
      <c r="A58" s="34" t="s">
        <v>34</v>
      </c>
      <c r="B58" s="35">
        <f t="shared" si="11"/>
        <v>178112140.20095548</v>
      </c>
      <c r="C58" s="35">
        <f t="shared" si="11"/>
        <v>550489074.98222673</v>
      </c>
      <c r="D58" s="35">
        <f t="shared" si="11"/>
        <v>4261023.1079388047</v>
      </c>
      <c r="E58" s="36">
        <f t="shared" si="11"/>
        <v>0</v>
      </c>
      <c r="F58" s="36">
        <f t="shared" si="11"/>
        <v>1119122.8010508385</v>
      </c>
      <c r="G58" s="37">
        <f t="shared" si="5"/>
        <v>733981361.09217179</v>
      </c>
      <c r="H58" s="38">
        <f t="shared" si="10"/>
        <v>800165916.34807205</v>
      </c>
      <c r="I58" s="38">
        <f t="shared" si="10"/>
        <v>62304034.071935989</v>
      </c>
      <c r="J58" s="38">
        <f t="shared" si="10"/>
        <v>3265229.6789200003</v>
      </c>
      <c r="K58" s="37">
        <f t="shared" si="7"/>
        <v>865735180.09892809</v>
      </c>
      <c r="L58" s="39">
        <f t="shared" si="9"/>
        <v>1599716541.1910999</v>
      </c>
    </row>
    <row r="59" spans="1:12" x14ac:dyDescent="0.25">
      <c r="A59" s="34" t="s">
        <v>35</v>
      </c>
      <c r="B59" s="35">
        <f t="shared" si="11"/>
        <v>100920448.22497481</v>
      </c>
      <c r="C59" s="35">
        <f t="shared" si="11"/>
        <v>486719140.9072637</v>
      </c>
      <c r="D59" s="35">
        <f t="shared" si="11"/>
        <v>50091.195615094126</v>
      </c>
      <c r="E59" s="36">
        <f t="shared" si="11"/>
        <v>0</v>
      </c>
      <c r="F59" s="36">
        <f t="shared" si="11"/>
        <v>148910.68216524576</v>
      </c>
      <c r="G59" s="37">
        <f t="shared" si="5"/>
        <v>587838591.01001883</v>
      </c>
      <c r="H59" s="38">
        <f t="shared" si="10"/>
        <v>209967351.72712803</v>
      </c>
      <c r="I59" s="38">
        <f t="shared" si="10"/>
        <v>10753884.518680001</v>
      </c>
      <c r="J59" s="38">
        <f t="shared" si="10"/>
        <v>455606.89526399999</v>
      </c>
      <c r="K59" s="37">
        <f t="shared" si="7"/>
        <v>221176843.14107203</v>
      </c>
      <c r="L59" s="39">
        <f t="shared" si="9"/>
        <v>809015434.15109086</v>
      </c>
    </row>
    <row r="60" spans="1:12" x14ac:dyDescent="0.25">
      <c r="A60" s="34" t="s">
        <v>36</v>
      </c>
      <c r="B60" s="35">
        <f t="shared" si="11"/>
        <v>1357767682.4912665</v>
      </c>
      <c r="C60" s="35">
        <f t="shared" si="11"/>
        <v>432609423.27490515</v>
      </c>
      <c r="D60" s="35">
        <f t="shared" si="11"/>
        <v>106983638.62111308</v>
      </c>
      <c r="E60" s="36">
        <f t="shared" si="11"/>
        <v>0</v>
      </c>
      <c r="F60" s="36">
        <f t="shared" si="11"/>
        <v>29520966.506604221</v>
      </c>
      <c r="G60" s="37">
        <f t="shared" si="5"/>
        <v>1926881710.893889</v>
      </c>
      <c r="H60" s="38">
        <f t="shared" si="10"/>
        <v>7086439310.0225363</v>
      </c>
      <c r="I60" s="38">
        <f t="shared" si="10"/>
        <v>591187552.15515196</v>
      </c>
      <c r="J60" s="38">
        <f t="shared" si="10"/>
        <v>121820897.07579735</v>
      </c>
      <c r="K60" s="37">
        <f t="shared" si="7"/>
        <v>7799447759.2534857</v>
      </c>
      <c r="L60" s="39">
        <f t="shared" si="9"/>
        <v>9726329470.1473751</v>
      </c>
    </row>
    <row r="61" spans="1:12" x14ac:dyDescent="0.25">
      <c r="A61" s="34" t="s">
        <v>37</v>
      </c>
      <c r="B61" s="35">
        <f t="shared" si="11"/>
        <v>785368014.80172169</v>
      </c>
      <c r="C61" s="35">
        <f t="shared" si="11"/>
        <v>242037191.23105919</v>
      </c>
      <c r="D61" s="35">
        <f t="shared" si="11"/>
        <v>62012589.112670079</v>
      </c>
      <c r="E61" s="36">
        <f t="shared" si="11"/>
        <v>0</v>
      </c>
      <c r="F61" s="36">
        <f t="shared" si="11"/>
        <v>4414079.4081767509</v>
      </c>
      <c r="G61" s="37">
        <f t="shared" si="5"/>
        <v>1093831874.5536277</v>
      </c>
      <c r="H61" s="38">
        <f t="shared" si="10"/>
        <v>4725326073.0825119</v>
      </c>
      <c r="I61" s="38">
        <f t="shared" si="10"/>
        <v>386261225.80619204</v>
      </c>
      <c r="J61" s="38">
        <f t="shared" si="10"/>
        <v>64122646.567488015</v>
      </c>
      <c r="K61" s="37">
        <f t="shared" si="7"/>
        <v>5175709945.456192</v>
      </c>
      <c r="L61" s="39">
        <f t="shared" si="9"/>
        <v>6269541820.00982</v>
      </c>
    </row>
    <row r="62" spans="1:12" x14ac:dyDescent="0.25">
      <c r="A62" s="34" t="s">
        <v>38</v>
      </c>
      <c r="B62" s="35">
        <f t="shared" si="11"/>
        <v>300923223.68733329</v>
      </c>
      <c r="C62" s="35">
        <f t="shared" si="11"/>
        <v>794059123.88221645</v>
      </c>
      <c r="D62" s="35">
        <f t="shared" si="11"/>
        <v>407562.13271664485</v>
      </c>
      <c r="E62" s="36">
        <f t="shared" si="11"/>
        <v>0</v>
      </c>
      <c r="F62" s="36">
        <f t="shared" si="11"/>
        <v>368661.17966639355</v>
      </c>
      <c r="G62" s="37">
        <f t="shared" si="5"/>
        <v>1095758570.8819327</v>
      </c>
      <c r="H62" s="38">
        <f t="shared" si="10"/>
        <v>722003423.88996005</v>
      </c>
      <c r="I62" s="38">
        <f t="shared" si="10"/>
        <v>48373107.383272</v>
      </c>
      <c r="J62" s="38">
        <f t="shared" si="10"/>
        <v>11900299.564216003</v>
      </c>
      <c r="K62" s="37">
        <f t="shared" si="7"/>
        <v>782276830.83744812</v>
      </c>
      <c r="L62" s="39">
        <f t="shared" si="9"/>
        <v>1878035401.7193809</v>
      </c>
    </row>
    <row r="63" spans="1:12" x14ac:dyDescent="0.25">
      <c r="A63" s="34" t="s">
        <v>39</v>
      </c>
      <c r="B63" s="35">
        <f t="shared" si="11"/>
        <v>2685096742.6660924</v>
      </c>
      <c r="C63" s="35">
        <f t="shared" si="11"/>
        <v>189940499.9566794</v>
      </c>
      <c r="D63" s="35">
        <f t="shared" si="11"/>
        <v>214523321.69205195</v>
      </c>
      <c r="E63" s="36">
        <f t="shared" si="11"/>
        <v>0</v>
      </c>
      <c r="F63" s="36">
        <f t="shared" si="11"/>
        <v>58778753.975104146</v>
      </c>
      <c r="G63" s="37">
        <f t="shared" si="5"/>
        <v>3148339318.289928</v>
      </c>
      <c r="H63" s="38">
        <f t="shared" si="10"/>
        <v>28723766142.323513</v>
      </c>
      <c r="I63" s="38">
        <f t="shared" si="10"/>
        <v>3311836981.2221122</v>
      </c>
      <c r="J63" s="38">
        <f t="shared" si="10"/>
        <v>572736717.61308277</v>
      </c>
      <c r="K63" s="37">
        <f t="shared" si="7"/>
        <v>32608339841.158707</v>
      </c>
      <c r="L63" s="39">
        <f t="shared" si="9"/>
        <v>35756679159.448631</v>
      </c>
    </row>
    <row r="64" spans="1:12" ht="15.75" thickBot="1" x14ac:dyDescent="0.3">
      <c r="A64" s="41" t="s">
        <v>40</v>
      </c>
      <c r="B64" s="42">
        <f t="shared" si="11"/>
        <v>278912280.36034149</v>
      </c>
      <c r="C64" s="42">
        <f t="shared" si="11"/>
        <v>818972388.7976203</v>
      </c>
      <c r="D64" s="42">
        <f t="shared" si="11"/>
        <v>979116.61870077893</v>
      </c>
      <c r="E64" s="43">
        <f t="shared" si="11"/>
        <v>0</v>
      </c>
      <c r="F64" s="43">
        <f t="shared" si="11"/>
        <v>4370316.2435877565</v>
      </c>
      <c r="G64" s="44">
        <f t="shared" si="5"/>
        <v>1103234102.0202503</v>
      </c>
      <c r="H64" s="45">
        <f t="shared" si="10"/>
        <v>598756486.50557601</v>
      </c>
      <c r="I64" s="45">
        <f t="shared" si="10"/>
        <v>36991742.722304001</v>
      </c>
      <c r="J64" s="45">
        <f t="shared" si="10"/>
        <v>4554060.9200719995</v>
      </c>
      <c r="K64" s="44">
        <f t="shared" si="7"/>
        <v>640302290.14795196</v>
      </c>
      <c r="L64" s="46">
        <f t="shared" si="9"/>
        <v>1743536392.1682024</v>
      </c>
    </row>
    <row r="65" spans="1:12" ht="15.75" thickBot="1" x14ac:dyDescent="0.3">
      <c r="A65" s="47" t="s">
        <v>41</v>
      </c>
      <c r="B65" s="48">
        <f>SUM(B38:B64)</f>
        <v>20141409997.210869</v>
      </c>
      <c r="C65" s="48">
        <f>SUM(C38:C64)</f>
        <v>19246236219.557053</v>
      </c>
      <c r="D65" s="48">
        <f t="shared" ref="D65" si="12">SUM(D38:D64)</f>
        <v>1072616608.4602597</v>
      </c>
      <c r="E65" s="48">
        <f>SUM(E38:E64)</f>
        <v>0</v>
      </c>
      <c r="F65" s="48">
        <f>SUM(F38:F64)</f>
        <v>315372377.70678538</v>
      </c>
      <c r="G65" s="48">
        <f t="shared" ref="G65" si="13">SUM(G38:G64)</f>
        <v>40775635202.934959</v>
      </c>
      <c r="H65" s="49">
        <f>SUM(H38:H64)</f>
        <v>99794504152.045578</v>
      </c>
      <c r="I65" s="49">
        <f>SUM(I38:I64)</f>
        <v>9293758939.396616</v>
      </c>
      <c r="J65" s="49">
        <f>SUM(J38:J64)</f>
        <v>1605875682.4209895</v>
      </c>
      <c r="K65" s="48">
        <f t="shared" ref="K65:L65" si="14">SUM(K38:K64)</f>
        <v>110694138773.86319</v>
      </c>
      <c r="L65" s="50">
        <f t="shared" si="14"/>
        <v>151469773976.79813</v>
      </c>
    </row>
    <row r="66" spans="1:12" ht="15.75" thickBot="1" x14ac:dyDescent="0.3">
      <c r="J66" s="2" t="s">
        <v>52</v>
      </c>
      <c r="K66" s="51">
        <v>0.1</v>
      </c>
      <c r="L66" s="52">
        <f>L65*0.1</f>
        <v>15146977397.679813</v>
      </c>
    </row>
    <row r="67" spans="1:12" x14ac:dyDescent="0.25">
      <c r="K67" s="53" t="s">
        <v>53</v>
      </c>
      <c r="L67" s="54">
        <v>801284083.20392799</v>
      </c>
    </row>
  </sheetData>
  <printOptions horizontalCentered="1" verticalCentered="1"/>
  <pageMargins left="0.39370078740157483" right="0.39370078740157483" top="0.39370078740157483" bottom="0.39370078740157483" header="0.39370078740157483" footer="0.39370078740157483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Re-estimativa 2019</vt:lpstr>
      <vt:lpstr>'Re-estimativa 2019'!Area_de_impressao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STN</dc:creator>
  <cp:lastModifiedBy>STN</cp:lastModifiedBy>
  <dcterms:created xsi:type="dcterms:W3CDTF">2020-01-29T19:41:05Z</dcterms:created>
  <dcterms:modified xsi:type="dcterms:W3CDTF">2020-01-29T19:43:04Z</dcterms:modified>
</cp:coreProperties>
</file>